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AI\02 - ACHATS - MARCHES\Marchés CHLV\250142 à 250151 - Rénovation bâtiment 371\00 - PROCEDURE\02 - DCE\02 - CCTP - DPGF V2\"/>
    </mc:Choice>
  </mc:AlternateContent>
  <xr:revisionPtr revIDLastSave="0" documentId="13_ncr:1_{EE9CDD2F-8290-4D6C-B3AF-B8D6C47A2260}" xr6:coauthVersionLast="47" xr6:coauthVersionMax="47" xr10:uidLastSave="{00000000-0000-0000-0000-000000000000}"/>
  <bookViews>
    <workbookView xWindow="28680" yWindow="-120" windowWidth="29040" windowHeight="15840" xr2:uid="{31877053-C34D-497A-B9F7-A22ABA705AB0}"/>
  </bookViews>
  <sheets>
    <sheet name="DPGF" sheetId="1" r:id="rId1"/>
    <sheet name="Page de garde" sheetId="2" r:id="rId2"/>
    <sheet name="Paramètres" sheetId="3" r:id="rId3"/>
    <sheet name="Version" sheetId="4" r:id="rId4"/>
  </sheets>
  <definedNames>
    <definedName name="CODELOT">Paramètres!$C$9</definedName>
    <definedName name="DATEVALEUR">Paramètres!$C$13</definedName>
    <definedName name="_xlnm.Print_Titles" localSheetId="0">DPGF!$1:$3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</definedName>
    <definedName name="TITREDOSSIER">Paramètres!$C$5</definedName>
    <definedName name="TITRELOT">Paramètres!$C$11</definedName>
    <definedName name="_xlnm.Print_Area" localSheetId="1">'Page de garde'!$A$1:$I$86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7" i="1" l="1"/>
  <c r="J299" i="1"/>
  <c r="J294" i="1"/>
  <c r="J265" i="1"/>
  <c r="J258" i="1"/>
  <c r="J255" i="1"/>
  <c r="J246" i="1"/>
  <c r="J241" i="1"/>
  <c r="F280" i="1" s="1"/>
  <c r="J236" i="1"/>
  <c r="J228" i="1"/>
  <c r="J216" i="1"/>
  <c r="J211" i="1"/>
  <c r="J206" i="1"/>
  <c r="J200" i="1"/>
  <c r="J195" i="1"/>
  <c r="J190" i="1"/>
  <c r="J185" i="1"/>
  <c r="J177" i="1"/>
  <c r="J172" i="1"/>
  <c r="J163" i="1"/>
  <c r="J154" i="1"/>
  <c r="J151" i="1"/>
  <c r="J142" i="1"/>
  <c r="J135" i="1"/>
  <c r="J129" i="1"/>
  <c r="J123" i="1"/>
  <c r="J118" i="1"/>
  <c r="J108" i="1"/>
  <c r="F226" i="1" s="1"/>
  <c r="J103" i="1"/>
  <c r="F279" i="1" s="1"/>
  <c r="J94" i="1"/>
  <c r="J91" i="1"/>
  <c r="J81" i="1"/>
  <c r="J76" i="1"/>
  <c r="E63" i="2"/>
  <c r="E60" i="2"/>
  <c r="E20" i="2"/>
  <c r="E11" i="2"/>
  <c r="G82" i="2"/>
  <c r="G84" i="2"/>
  <c r="G78" i="2"/>
  <c r="G80" i="2"/>
  <c r="F284" i="1" l="1"/>
  <c r="F274" i="1"/>
  <c r="F278" i="1"/>
  <c r="F101" i="1"/>
  <c r="F283" i="1"/>
  <c r="F285" i="1" s="1"/>
</calcChain>
</file>

<file path=xl/sharedStrings.xml><?xml version="1.0" encoding="utf-8"?>
<sst xmlns="http://schemas.openxmlformats.org/spreadsheetml/2006/main" count="550" uniqueCount="245">
  <si>
    <t>Dossier</t>
  </si>
  <si>
    <t>Date</t>
  </si>
  <si>
    <t>Indice</t>
  </si>
  <si>
    <t>Notes :</t>
  </si>
  <si>
    <t>1.</t>
  </si>
  <si>
    <t>Titre du dossier :</t>
  </si>
  <si>
    <t>Taux de TVA utilisés par le récapitulatif :</t>
  </si>
  <si>
    <t>2.</t>
  </si>
  <si>
    <t>Titre du lot :</t>
  </si>
  <si>
    <t>3.</t>
  </si>
  <si>
    <t>Date de valeur du lot :</t>
  </si>
  <si>
    <t>Code du lot :</t>
  </si>
  <si>
    <t>4.</t>
  </si>
  <si>
    <t>5.</t>
  </si>
  <si>
    <t>- Le taux 0% est toujours supporté qu'il soit dans cette liste ou non</t>
  </si>
  <si>
    <t>Paramètres</t>
  </si>
  <si>
    <t>Titre du document :</t>
  </si>
  <si>
    <t>6.</t>
  </si>
  <si>
    <t>v1.3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</si>
  <si>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</si>
  <si>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</si>
  <si>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Phase</t>
  </si>
  <si>
    <t>Phase :</t>
  </si>
  <si>
    <t>Code du dossier</t>
  </si>
  <si>
    <t>Indice :</t>
  </si>
  <si>
    <t>7.</t>
  </si>
  <si>
    <t>8.</t>
  </si>
  <si>
    <t>9.</t>
  </si>
  <si>
    <t>Rue du dossier</t>
  </si>
  <si>
    <t>Code postal et ville du dossier</t>
  </si>
  <si>
    <t>Parcelle du dossier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</si>
  <si>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</si>
  <si>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</si>
  <si>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</si>
  <si>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</si>
  <si>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</si>
  <si>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</si>
  <si>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</si>
  <si>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</si>
  <si>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</si>
  <si>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</si>
  <si>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</si>
  <si>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</si>
  <si>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</si>
  <si>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</si>
  <si>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</si>
  <si>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</si>
  <si>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</si>
  <si>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</si>
  <si>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</si>
  <si>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</si>
  <si>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</si>
  <si>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</si>
  <si>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</si>
  <si>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</si>
  <si>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</si>
  <si>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</si>
  <si>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</si>
  <si>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</si>
  <si>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</si>
  <si>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</si>
  <si>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MACONNERIE - GROS-OEUVRE</t>
  </si>
  <si>
    <t>1.1</t>
  </si>
  <si>
    <t>C.C.T.P. COMMUN</t>
  </si>
  <si>
    <t>5.A</t>
  </si>
  <si>
    <t>5.T</t>
  </si>
  <si>
    <t>5.&amp;</t>
  </si>
  <si>
    <t>1.2</t>
  </si>
  <si>
    <t>NOTA GENERAL POUR L'ENSEMBLE DU LOT</t>
  </si>
  <si>
    <t>8.T</t>
  </si>
  <si>
    <t>8.&amp;</t>
  </si>
  <si>
    <t>1.3</t>
  </si>
  <si>
    <t>NOTA POUR LE DESAMINTAGE</t>
  </si>
  <si>
    <t>1.4</t>
  </si>
  <si>
    <t>TRAVAUX PREPARATOIRES</t>
  </si>
  <si>
    <t>1.4.1</t>
  </si>
  <si>
    <t>CONSTAT D'HUISSIER</t>
  </si>
  <si>
    <t>ENS</t>
  </si>
  <si>
    <t>9.T</t>
  </si>
  <si>
    <t>9.L</t>
  </si>
  <si>
    <t xml:space="preserve"> Localisation : 
Pour l'ensemble du projet (travaux intérieurs et extérieurs).
</t>
  </si>
  <si>
    <t>9.M.Z</t>
  </si>
  <si>
    <t>¤1</t>
  </si>
  <si>
    <t>9.&amp;</t>
  </si>
  <si>
    <t>1.4.2</t>
  </si>
  <si>
    <t>ETUDE EXE STRUCTURE</t>
  </si>
  <si>
    <t xml:space="preserve"> Localisation : 
Pour l'ensemble des ouvrages du présent lot.
</t>
  </si>
  <si>
    <t>1.4.3</t>
  </si>
  <si>
    <t>INSTALLATION DE CHANTIER</t>
  </si>
  <si>
    <t>8.L</t>
  </si>
  <si>
    <t xml:space="preserve"> Localisation : 
Installation pour l'ensemble du projet (travaux intérieurs et extérieurs).
</t>
  </si>
  <si>
    <t>8.C</t>
  </si>
  <si>
    <t>1.4.3.1</t>
  </si>
  <si>
    <t>Installation commune à l'ensemble des lots</t>
  </si>
  <si>
    <t>1.4.3.2</t>
  </si>
  <si>
    <t>Installation spécifique au présent lot</t>
  </si>
  <si>
    <t>3.&amp;</t>
  </si>
  <si>
    <t>Total H.T. :</t>
  </si>
  <si>
    <t>1.5</t>
  </si>
  <si>
    <t>NIVEAU RDC</t>
  </si>
  <si>
    <t>1.5.1</t>
  </si>
  <si>
    <t>DESAMIANTAGE</t>
  </si>
  <si>
    <t xml:space="preserve"> Localisation : 
Pour les 2 ensembles vitrés Nord et Sud de la deuxième travée sur les 2 niveaux (Rez de chaussée et R+1).
</t>
  </si>
  <si>
    <t>1.5.2</t>
  </si>
  <si>
    <t>DEPOSES ET DEMOLITIONS</t>
  </si>
  <si>
    <t xml:space="preserve"> Localisation : 
Pour l'ensemble des zones travaux au Rez de chaussée suivant plans de l'Architecte.
</t>
  </si>
  <si>
    <t>1.5.3</t>
  </si>
  <si>
    <t>OUVERTURES EN SOUS-OEUVRE</t>
  </si>
  <si>
    <t>1.5.3.1</t>
  </si>
  <si>
    <t>De 0.80 x 0.40 ht m</t>
  </si>
  <si>
    <t xml:space="preserve"> Localisation : 
Pour la nouvelle ventilation du sous-sol dans la travée 2 en façade Sud.
</t>
  </si>
  <si>
    <t>1.5.4</t>
  </si>
  <si>
    <t>DEMOLITION D'ALLEGE</t>
  </si>
  <si>
    <t xml:space="preserve"> Localisation : 
Pour l'allège de la deuxième travée en façade Nord.
</t>
  </si>
  <si>
    <t>9.C</t>
  </si>
  <si>
    <t>1.5.5</t>
  </si>
  <si>
    <t>DEMOLITION D'ALLEGE ET VENTILATION</t>
  </si>
  <si>
    <t xml:space="preserve"> Localisation : 
Pour l'allège de la deuxième travée en façade Sud avec l'édicule de ventilation du sous-sol.
</t>
  </si>
  <si>
    <t>1.5.6</t>
  </si>
  <si>
    <t>PLANCHER COLLABORANT</t>
  </si>
  <si>
    <t xml:space="preserve"> Localisation : 
Pour le plancher des nouveaux locaux au R+1 de la deuxième travée.
</t>
  </si>
  <si>
    <t>9.M.A</t>
  </si>
  <si>
    <t>¤7.3*14.1+4.0*0.2</t>
  </si>
  <si>
    <t>¤(A)~+1</t>
  </si>
  <si>
    <t>1.5.7</t>
  </si>
  <si>
    <t>BOUCHEMENT D'OUVERTURE EN AGGLOS</t>
  </si>
  <si>
    <t xml:space="preserve"> Localisation : 
Pour le bouchement au Rez de chaussée entre la travée 2 et 3.
</t>
  </si>
  <si>
    <t>¤4.0*3.3-1.5*2.1</t>
  </si>
  <si>
    <t>1.5.8</t>
  </si>
  <si>
    <t>PERCEMENTS DES MURS EXISTANTS</t>
  </si>
  <si>
    <t xml:space="preserve"> Localisation : 
Pour le passage des différents réseaux dans les murs existants.
</t>
  </si>
  <si>
    <t>1.5.8.1</t>
  </si>
  <si>
    <t>Diam. 150 mm</t>
  </si>
  <si>
    <t>¤4</t>
  </si>
  <si>
    <t>1.5.8.2</t>
  </si>
  <si>
    <t>Diam. 250 mm</t>
  </si>
  <si>
    <t>intérieurs¤2</t>
  </si>
  <si>
    <t>PAC¤1</t>
  </si>
  <si>
    <t>¤A</t>
  </si>
  <si>
    <t>1.5.9</t>
  </si>
  <si>
    <t>PERCEMENTS PLANCHER EXISTANT</t>
  </si>
  <si>
    <t xml:space="preserve"> Localisation : 
Pour le passage des différents réseaux dans les dalles existantes.
</t>
  </si>
  <si>
    <t>1.5.9.1</t>
  </si>
  <si>
    <t>siphon de sol¤1</t>
  </si>
  <si>
    <t>provision¤3</t>
  </si>
  <si>
    <t>1.5.10</t>
  </si>
  <si>
    <t>COURETTE ANGLAISE</t>
  </si>
  <si>
    <t>1.5.10.1</t>
  </si>
  <si>
    <t>De 0.80 x 0.30 x 1.00 ht m</t>
  </si>
  <si>
    <t xml:space="preserve"> Localisation : 
Pour les nouvelles ventilations du VS.
</t>
  </si>
  <si>
    <t>1.5.11</t>
  </si>
  <si>
    <t>DECAPAGE D'ENROBE</t>
  </si>
  <si>
    <t xml:space="preserve"> Localisation : 
    - Pour la réalisation de la fondation de l'escalier extérieur en façade Nord.
    - Pour la réalisation de la dalle de la PAC.
</t>
  </si>
  <si>
    <t>SI¤1.5*1.5</t>
  </si>
  <si>
    <t>PAC¤3.5*2.0</t>
  </si>
  <si>
    <t>1.5.12</t>
  </si>
  <si>
    <t>SEMELLE ISOLEE POUR ESCALIER EXTERIEUR</t>
  </si>
  <si>
    <t>1.5.12.1</t>
  </si>
  <si>
    <t>Fouilles en trous</t>
  </si>
  <si>
    <t>M3</t>
  </si>
  <si>
    <t xml:space="preserve"> Localisation : 
Pour la semelle isolée de l'escalier extérieur en façade Nord.
</t>
  </si>
  <si>
    <t>¤1.0*1.0*1.2</t>
  </si>
  <si>
    <t>1.5.12.2</t>
  </si>
  <si>
    <t>Gros Béton</t>
  </si>
  <si>
    <t xml:space="preserve"> Localisation : 
Béton formant assise de la semelle.
</t>
  </si>
  <si>
    <t>¤1.0*1.0*0.1</t>
  </si>
  <si>
    <t>1.5.12.3</t>
  </si>
  <si>
    <t xml:space="preserve">Armatures HA </t>
  </si>
  <si>
    <t>KG</t>
  </si>
  <si>
    <t xml:space="preserve"> Localisation : 
Armatures pour la semelle.
</t>
  </si>
  <si>
    <t>¤1.0*90</t>
  </si>
  <si>
    <t>1.5.12.4</t>
  </si>
  <si>
    <t>Béton pour semelle</t>
  </si>
  <si>
    <t>¤1.0*1.0*0.6</t>
  </si>
  <si>
    <t>1.5.13</t>
  </si>
  <si>
    <t>PLOT BA</t>
  </si>
  <si>
    <t xml:space="preserve"> Localisation : 
Sous le fût de l'escalier.
</t>
  </si>
  <si>
    <t>1.5.14</t>
  </si>
  <si>
    <t>DALLAGE EN BETON ARME LISSE POUR PAC</t>
  </si>
  <si>
    <t xml:space="preserve"> Localisation : 
Pour la PAC en pied de la façade Nord et Est.
</t>
  </si>
  <si>
    <t>¤2</t>
  </si>
  <si>
    <t>1.5.15</t>
  </si>
  <si>
    <t>ENROBE DENSE POUR VOIRIE LEGERE</t>
  </si>
  <si>
    <t xml:space="preserve"> Localisation : 
En périphérie de la fondation de l'escalier et de la dalle de la PAC.
</t>
  </si>
  <si>
    <t>¤1.5*1.5</t>
  </si>
  <si>
    <t>¤3.5*2.0-3.0*1.5</t>
  </si>
  <si>
    <t>1.6</t>
  </si>
  <si>
    <t>NIVEAU R+1</t>
  </si>
  <si>
    <t>1.6.1</t>
  </si>
  <si>
    <t xml:space="preserve"> Localisation : 
Pour l'ensemble des zones travaux au R+1 (compris partie supérieur de l'ensemble de la deuxième travée) suivant plans de l'Architecte.
</t>
  </si>
  <si>
    <t>1.6.2</t>
  </si>
  <si>
    <t xml:space="preserve"> Localisation : 
Entre la travée 1 et 2 au R+1.
</t>
  </si>
  <si>
    <t>1.6.3</t>
  </si>
  <si>
    <t>ESCALIERS BA</t>
  </si>
  <si>
    <t xml:space="preserve"> Localisation : 
Au R+1, entre la travée 1 et 2.
</t>
  </si>
  <si>
    <t>1.6.4</t>
  </si>
  <si>
    <t xml:space="preserve"> Localisation : 
Pour le bouchement au R+1 entre la travée 2 et 3.
</t>
  </si>
  <si>
    <t>¤4.0*2.3</t>
  </si>
  <si>
    <t>1.6.5</t>
  </si>
  <si>
    <t>1.6.5.1</t>
  </si>
  <si>
    <t>1.6.5.2</t>
  </si>
  <si>
    <t>1.6.6</t>
  </si>
  <si>
    <t xml:space="preserve"> Localisation : 
Pour le passage des différents réseaux dans les dalles existantes, compris siphons.
</t>
  </si>
  <si>
    <t>1.6.6.1</t>
  </si>
  <si>
    <t>RECAPITULATIF
Lot n°1 MACONNERIE - GROS-OEUVRE</t>
  </si>
  <si>
    <t>RECAPITULATIF DES CHAPITRES</t>
  </si>
  <si>
    <t>1.4 - TRAVAUX PREPARATOIRES</t>
  </si>
  <si>
    <t>1.5 - NIVEAU RDC</t>
  </si>
  <si>
    <t>1.6 - NIVEAU R+1</t>
  </si>
  <si>
    <t>Total du lot MACONNERIE - GROS-OEUVRE</t>
  </si>
  <si>
    <t>TOTAL_HT</t>
  </si>
  <si>
    <t>TOTAL_TVA</t>
  </si>
  <si>
    <t>Total T.V.A. (20%) :</t>
  </si>
  <si>
    <t>Total T.T.C. :</t>
  </si>
  <si>
    <t>Fait à _________________________
le _____________________________</t>
  </si>
  <si>
    <t>Bon pour accord, signature</t>
  </si>
  <si>
    <t>Signature et cachet de l'Entrepreneur</t>
  </si>
  <si>
    <t>MAITRE D'OUVRAGE
Centre hospitalier le Vinatier
95, Bd Pinel
69 500 - BRON</t>
  </si>
  <si>
    <t>BE STRUCTURE : 
    COGECI
    10, Avenue des Canuts
    69 120 - VAULX-EN-VELIN
    Tél : 04.37.45.19.99   Fax : 04.37.45.19.98</t>
  </si>
  <si>
    <t>BE FLUIDES : 
    B3E
    208 B, Chemin des Liavins
    01 440 - VIRIAT
    Tél : 04.74.25.18.88   Fax : 04.74.25.18.89</t>
  </si>
  <si>
    <t>ECONOMISTE DE LA CONSTRUCTION : 
    LP-VERNAY
    180, Rue Centrale
    01 700 - BEYNOST
    Tél : 04.78.55.12.38
    Mél : lp-vernay@orange.fr</t>
  </si>
  <si>
    <t>ARCHITECTE : 
    2BR
    582, Allée de La Sauvegarde
    69 009 - LYON
    Tél : 04 78 83 61 87   Fax : 04 78 83 64 62</t>
  </si>
  <si>
    <t>DPGF</t>
  </si>
  <si>
    <t>Aménagement du service transport - lot 371</t>
  </si>
  <si>
    <t>PRO</t>
  </si>
  <si>
    <t>95, Bd Pinel</t>
  </si>
  <si>
    <t>69 500 - BRON</t>
  </si>
  <si>
    <t>VERSION</t>
  </si>
  <si>
    <t>3.00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</si>
  <si>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</si>
  <si>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</si>
  <si>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</si>
  <si>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</si>
  <si>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</si>
  <si>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</si>
  <si>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</si>
  <si>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</si>
  <si>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1.7</t>
  </si>
  <si>
    <t>PSE n°1 AU LOT n°1 : OUVERTURE EN SOUS-OEUVRE</t>
  </si>
  <si>
    <t>1.7.1</t>
  </si>
  <si>
    <t>DEDUCTION DEMOLITION FERMETURE EN AGGLOS</t>
  </si>
  <si>
    <t xml:space="preserve"> Localisation : 
Entre la travée 4 et 5.
</t>
  </si>
  <si>
    <t>¤-1</t>
  </si>
  <si>
    <t>1.7.2</t>
  </si>
  <si>
    <t>Qté estimatives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</si>
</sst>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;@"/>
    <numFmt numFmtId="165" formatCode="#,##0.00\ [$€];[Red]\-#,##0.00\ [$€]"/>
    <numFmt numFmtId="166" formatCode="#,##0.000"/>
    <numFmt numFmtId="167" formatCode="_-* #,##0.00\ [$€-40C]_-;\-* #,##0.00\ [$€-40C]_-;_-* &quot;-&quot;??\ [$€-40C]_-;_-@_-"/>
  </numFmts>
  <fonts count="22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u/>
      <sz val="12"/>
      <color rgb="FF000000"/>
      <name val="Arial"/>
      <family val="2"/>
    </font>
    <font>
      <b/>
      <sz val="10"/>
      <color rgb="FF000000"/>
      <name val="Arial"/>
      <family val="2"/>
    </font>
    <font>
      <sz val="6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00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0" xfId="0" quotePrefix="1"/>
    <xf numFmtId="0" fontId="1" fillId="0" borderId="5" xfId="0" applyFont="1" applyBorder="1"/>
    <xf numFmtId="0" fontId="0" fillId="0" borderId="0" xfId="0" applyAlignment="1">
      <alignment horizontal="right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horizontal="left" vertical="top"/>
    </xf>
    <xf numFmtId="0" fontId="0" fillId="0" borderId="6" xfId="0" applyBorder="1" applyAlignment="1">
      <alignment horizontal="left" vertical="top"/>
    </xf>
    <xf numFmtId="164" fontId="0" fillId="0" borderId="6" xfId="0" applyNumberFormat="1" applyBorder="1" applyAlignment="1">
      <alignment horizontal="center" vertical="top"/>
    </xf>
    <xf numFmtId="10" fontId="0" fillId="0" borderId="7" xfId="0" applyNumberFormat="1" applyBorder="1" applyAlignment="1">
      <alignment horizontal="right" vertical="top"/>
    </xf>
    <xf numFmtId="10" fontId="0" fillId="0" borderId="8" xfId="0" applyNumberFormat="1" applyBorder="1" applyAlignment="1">
      <alignment horizontal="right" vertical="top"/>
    </xf>
    <xf numFmtId="9" fontId="0" fillId="0" borderId="8" xfId="0" applyNumberFormat="1" applyBorder="1" applyAlignment="1">
      <alignment horizontal="right" vertical="top"/>
    </xf>
    <xf numFmtId="9" fontId="0" fillId="0" borderId="9" xfId="0" applyNumberForma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6" fillId="0" borderId="0" xfId="0" applyFont="1" applyAlignment="1">
      <alignment vertical="top" wrapText="1"/>
    </xf>
    <xf numFmtId="0" fontId="2" fillId="2" borderId="10" xfId="0" applyFont="1" applyFill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top"/>
    </xf>
    <xf numFmtId="0" fontId="2" fillId="2" borderId="0" xfId="0" applyFont="1" applyFill="1" applyAlignment="1">
      <alignment horizontal="left"/>
    </xf>
    <xf numFmtId="0" fontId="1" fillId="0" borderId="4" xfId="0" applyFont="1" applyBorder="1"/>
    <xf numFmtId="0" fontId="2" fillId="0" borderId="0" xfId="0" applyFont="1" applyAlignment="1">
      <alignment horizontal="left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3" xfId="0" applyFont="1" applyBorder="1"/>
    <xf numFmtId="0" fontId="2" fillId="2" borderId="11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9" fillId="0" borderId="6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3" fillId="0" borderId="7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0" fontId="12" fillId="0" borderId="6" xfId="0" applyFont="1" applyBorder="1" applyAlignment="1">
      <alignment horizontal="right" vertical="top" wrapText="1"/>
    </xf>
    <xf numFmtId="3" fontId="12" fillId="0" borderId="6" xfId="0" applyNumberFormat="1" applyFont="1" applyBorder="1" applyAlignment="1">
      <alignment horizontal="right" vertical="top" wrapText="1"/>
    </xf>
    <xf numFmtId="0" fontId="6" fillId="0" borderId="6" xfId="0" applyFont="1" applyBorder="1" applyAlignment="1">
      <alignment vertical="top" wrapText="1"/>
    </xf>
    <xf numFmtId="4" fontId="12" fillId="0" borderId="6" xfId="0" applyNumberFormat="1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4" fontId="12" fillId="0" borderId="6" xfId="0" applyNumberFormat="1" applyFont="1" applyBorder="1" applyAlignment="1">
      <alignment horizontal="right" vertical="top" wrapText="1"/>
    </xf>
    <xf numFmtId="166" fontId="12" fillId="0" borderId="6" xfId="0" applyNumberFormat="1" applyFont="1" applyBorder="1" applyAlignment="1">
      <alignment horizontal="right" vertical="top" wrapText="1"/>
    </xf>
    <xf numFmtId="0" fontId="6" fillId="0" borderId="20" xfId="0" applyFont="1" applyBorder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16" fillId="0" borderId="16" xfId="0" applyFont="1" applyBorder="1" applyAlignment="1">
      <alignment vertical="top" wrapText="1"/>
    </xf>
    <xf numFmtId="0" fontId="19" fillId="0" borderId="16" xfId="0" applyFont="1" applyBorder="1" applyAlignment="1">
      <alignment vertical="top" wrapText="1"/>
    </xf>
    <xf numFmtId="167" fontId="6" fillId="0" borderId="0" xfId="0" applyNumberFormat="1" applyFont="1" applyAlignment="1">
      <alignment vertical="top" wrapText="1"/>
    </xf>
    <xf numFmtId="167" fontId="6" fillId="0" borderId="6" xfId="0" applyNumberFormat="1" applyFont="1" applyBorder="1" applyAlignment="1">
      <alignment horizontal="center" vertical="top" wrapText="1"/>
    </xf>
    <xf numFmtId="167" fontId="13" fillId="0" borderId="7" xfId="0" applyNumberFormat="1" applyFont="1" applyBorder="1" applyAlignment="1">
      <alignment vertical="top" wrapText="1"/>
    </xf>
    <xf numFmtId="167" fontId="7" fillId="0" borderId="8" xfId="0" applyNumberFormat="1" applyFont="1" applyBorder="1" applyAlignment="1">
      <alignment vertical="top" wrapText="1"/>
    </xf>
    <xf numFmtId="167" fontId="6" fillId="0" borderId="8" xfId="0" applyNumberFormat="1" applyFont="1" applyBorder="1" applyAlignment="1">
      <alignment vertical="top" wrapText="1"/>
    </xf>
    <xf numFmtId="167" fontId="13" fillId="0" borderId="8" xfId="0" applyNumberFormat="1" applyFont="1" applyBorder="1" applyAlignment="1">
      <alignment vertical="top" wrapText="1"/>
    </xf>
    <xf numFmtId="167" fontId="6" fillId="0" borderId="6" xfId="0" applyNumberFormat="1" applyFont="1" applyBorder="1" applyAlignment="1">
      <alignment vertical="top" wrapText="1"/>
    </xf>
    <xf numFmtId="167" fontId="19" fillId="0" borderId="8" xfId="0" applyNumberFormat="1" applyFont="1" applyBorder="1" applyAlignment="1">
      <alignment vertical="top" wrapText="1"/>
    </xf>
    <xf numFmtId="167" fontId="6" fillId="0" borderId="9" xfId="0" applyNumberFormat="1" applyFont="1" applyBorder="1" applyAlignment="1">
      <alignment vertical="top" wrapText="1"/>
    </xf>
    <xf numFmtId="167" fontId="6" fillId="0" borderId="21" xfId="0" applyNumberFormat="1" applyFont="1" applyBorder="1" applyAlignment="1">
      <alignment vertical="top" wrapText="1"/>
    </xf>
    <xf numFmtId="167" fontId="19" fillId="0" borderId="16" xfId="0" applyNumberFormat="1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24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165" fontId="7" fillId="0" borderId="0" xfId="0" applyNumberFormat="1" applyFont="1" applyAlignment="1">
      <alignment vertical="top" wrapText="1"/>
    </xf>
    <xf numFmtId="165" fontId="6" fillId="0" borderId="0" xfId="0" applyNumberFormat="1" applyFont="1" applyAlignment="1">
      <alignment vertical="top" wrapText="1"/>
    </xf>
    <xf numFmtId="165" fontId="6" fillId="0" borderId="23" xfId="0" applyNumberFormat="1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6" fillId="0" borderId="26" xfId="0" applyFont="1" applyBorder="1" applyAlignment="1">
      <alignment vertical="top" wrapText="1"/>
    </xf>
    <xf numFmtId="165" fontId="7" fillId="0" borderId="26" xfId="0" applyNumberFormat="1" applyFont="1" applyBorder="1" applyAlignment="1">
      <alignment vertical="top" wrapText="1"/>
    </xf>
    <xf numFmtId="165" fontId="6" fillId="0" borderId="26" xfId="0" applyNumberFormat="1" applyFont="1" applyBorder="1" applyAlignment="1">
      <alignment vertical="top" wrapText="1"/>
    </xf>
    <xf numFmtId="165" fontId="6" fillId="0" borderId="27" xfId="0" applyNumberFormat="1" applyFont="1" applyBorder="1" applyAlignment="1">
      <alignment vertical="top" wrapText="1"/>
    </xf>
    <xf numFmtId="165" fontId="21" fillId="0" borderId="0" xfId="0" applyNumberFormat="1" applyFont="1" applyAlignment="1">
      <alignment horizontal="right" vertical="top" wrapText="1"/>
    </xf>
    <xf numFmtId="0" fontId="21" fillId="0" borderId="0" xfId="0" applyFont="1" applyAlignment="1">
      <alignment horizontal="left" vertical="top" wrapText="1"/>
    </xf>
    <xf numFmtId="0" fontId="11" fillId="0" borderId="19" xfId="0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6" fillId="0" borderId="18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65" fontId="7" fillId="0" borderId="4" xfId="0" applyNumberFormat="1" applyFont="1" applyBorder="1" applyAlignment="1">
      <alignment horizontal="right" vertical="top" wrapText="1"/>
    </xf>
    <xf numFmtId="165" fontId="7" fillId="0" borderId="5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20" fillId="0" borderId="8" xfId="0" quotePrefix="1" applyFont="1" applyBorder="1" applyAlignment="1">
      <alignment vertical="top" wrapText="1"/>
    </xf>
    <xf numFmtId="0" fontId="18" fillId="0" borderId="8" xfId="0" quotePrefix="1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2" xfId="0" applyFont="1" applyBorder="1" applyAlignment="1">
      <alignment horizontal="right" vertical="top" wrapText="1"/>
    </xf>
    <xf numFmtId="0" fontId="15" fillId="0" borderId="1" xfId="0" quotePrefix="1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17" fillId="0" borderId="0" xfId="0" quotePrefix="1" applyFont="1" applyAlignment="1">
      <alignment vertical="top" wrapText="1"/>
    </xf>
    <xf numFmtId="0" fontId="14" fillId="0" borderId="1" xfId="0" quotePrefix="1" applyFont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15" fillId="0" borderId="0" xfId="0" quotePrefix="1" applyFont="1" applyAlignment="1">
      <alignment vertical="top" wrapText="1"/>
    </xf>
    <xf numFmtId="0" fontId="14" fillId="0" borderId="0" xfId="0" quotePrefix="1" applyFont="1" applyAlignment="1">
      <alignment vertical="top" wrapText="1"/>
    </xf>
    <xf numFmtId="0" fontId="18" fillId="0" borderId="16" xfId="0" quotePrefix="1" applyFont="1" applyBorder="1" applyAlignment="1">
      <alignment vertical="top" wrapText="1"/>
    </xf>
    <xf numFmtId="0" fontId="20" fillId="0" borderId="16" xfId="0" quotePrefix="1" applyFont="1" applyBorder="1" applyAlignment="1">
      <alignment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0" xfId="0" applyFont="1" applyFill="1" applyBorder="1" applyAlignment="1">
      <alignment horizontal="left" vertical="top"/>
    </xf>
    <xf numFmtId="14" fontId="0" fillId="0" borderId="7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/>
    <xf numFmtId="0" fontId="2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2" borderId="12" xfId="0" applyFont="1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9" fillId="0" borderId="13" xfId="0" applyFont="1" applyBorder="1" applyAlignment="1">
      <alignment horizontal="left" vertical="top" wrapText="1"/>
    </xf>
  </cellXfs>
  <cellStyles count="1">
    <cellStyle name="Normal" xfId="0" builtinId="0"/>
  </cellStyles>
  <dxfs count="8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Users\Poste-10\AppData\Local\Temp\LOGOEXPORT2.BMP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Poste-10\AppData\Local\Temp\IMAGEPDGEXPORT28.BM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69</xdr:row>
      <xdr:rowOff>76200</xdr:rowOff>
    </xdr:from>
    <xdr:to>
      <xdr:col>7</xdr:col>
      <xdr:colOff>962025</xdr:colOff>
      <xdr:row>76</xdr:row>
      <xdr:rowOff>0</xdr:rowOff>
    </xdr:to>
    <xdr:sp macro="" textlink="Paramètres!$C$3">
      <xdr:nvSpPr>
        <xdr:cNvPr id="3073" name="AutoShape 1">
          <a:extLst>
            <a:ext uri="{FF2B5EF4-FFF2-40B4-BE49-F238E27FC236}">
              <a16:creationId xmlns:a16="http://schemas.microsoft.com/office/drawing/2014/main" id="{4B8CA23A-0E25-4C24-A575-5FBD49DF6A45}"/>
            </a:ext>
          </a:extLst>
        </xdr:cNvPr>
        <xdr:cNvSpPr>
          <a:spLocks noChangeArrowheads="1" noTextEdit="1"/>
        </xdr:cNvSpPr>
      </xdr:nvSpPr>
      <xdr:spPr bwMode="auto">
        <a:xfrm>
          <a:off x="3067050" y="7962900"/>
          <a:ext cx="3467100" cy="723900"/>
        </a:xfrm>
        <a:prstGeom prst="roundRect">
          <a:avLst>
            <a:gd name="adj" fmla="val 16667"/>
          </a:avLst>
        </a:prstGeom>
        <a:solidFill>
          <a:srgbClr val="DFDFDF"/>
        </a:solidFill>
        <a:ln w="0">
          <a:solidFill>
            <a:srgbClr val="000000"/>
          </a:solidFill>
          <a:round/>
          <a:headEnd/>
          <a:tailEnd/>
        </a:ln>
      </xdr:spPr>
      <xdr:txBody>
        <a:bodyPr anchor="ctr"/>
        <a:lstStyle/>
        <a:p>
          <a:pPr algn="ctr"/>
          <a:fld id="{83181465-B11F-4D05-AE0C-7B2B702084C0}" type="TxLink">
            <a:rPr lang="fr-FR" sz="1400" b="1" i="0" u="none" strike="noStrike">
              <a:solidFill>
                <a:srgbClr val="000000"/>
              </a:solidFill>
              <a:latin typeface="Arial"/>
              <a:cs typeface="Arial"/>
            </a:rPr>
            <a:pPr algn="ctr"/>
            <a:t>DPGF</a:t>
          </a:fld>
          <a:endParaRPr lang="fr-FR" sz="1400" b="1"/>
        </a:p>
      </xdr:txBody>
    </xdr:sp>
    <xdr:clientData/>
  </xdr:twoCellAnchor>
  <xdr:twoCellAnchor editAs="oneCell">
    <xdr:from>
      <xdr:col>1</xdr:col>
      <xdr:colOff>142875</xdr:colOff>
      <xdr:row>1</xdr:row>
      <xdr:rowOff>17601</xdr:rowOff>
    </xdr:from>
    <xdr:to>
      <xdr:col>2</xdr:col>
      <xdr:colOff>1736750</xdr:colOff>
      <xdr:row>4</xdr:row>
      <xdr:rowOff>50215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F446655-E87A-0FD6-C42C-9EB1230836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31901"/>
          <a:ext cx="2270150" cy="375514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28</xdr:row>
      <xdr:rowOff>27866</xdr:rowOff>
    </xdr:from>
    <xdr:to>
      <xdr:col>8</xdr:col>
      <xdr:colOff>128569</xdr:colOff>
      <xdr:row>43</xdr:row>
      <xdr:rowOff>45287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D07B462-F37D-4EE9-FFCA-8893A371EA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4175" y="3228266"/>
          <a:ext cx="3748069" cy="17319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2B686-ADE9-4443-963B-82E8A5F21F0B}">
  <sheetPr>
    <pageSetUpPr fitToPage="1"/>
  </sheetPr>
  <dimension ref="A1:Q307"/>
  <sheetViews>
    <sheetView showGridLines="0" tabSelected="1" view="pageLayout" topLeftCell="B306" zoomScaleNormal="100" zoomScaleSheetLayoutView="100" workbookViewId="0">
      <pane ySplit="1710" topLeftCell="A313" activePane="bottomLeft"/>
      <selection activeCell="B2" sqref="B2"/>
      <selection pane="bottomLeft" activeCell="I309" sqref="I309"/>
    </sheetView>
  </sheetViews>
  <sheetFormatPr baseColWidth="10" defaultColWidth="10.7109375" defaultRowHeight="15" customHeight="1" x14ac:dyDescent="0.2"/>
  <cols>
    <col min="1" max="1" width="10.7109375" style="22" hidden="1" customWidth="1"/>
    <col min="2" max="2" width="6.5703125" style="22" customWidth="1"/>
    <col min="3" max="3" width="36" style="22" customWidth="1"/>
    <col min="4" max="6" width="8.140625" style="22" customWidth="1"/>
    <col min="7" max="7" width="8.42578125" style="22" customWidth="1"/>
    <col min="8" max="8" width="10.7109375" style="22" hidden="1" customWidth="1"/>
    <col min="9" max="9" width="12.5703125" style="22" customWidth="1"/>
    <col min="10" max="10" width="12.5703125" style="60" customWidth="1"/>
    <col min="11" max="14" width="10.7109375" style="22" hidden="1" customWidth="1"/>
    <col min="15" max="17" width="0" style="22" hidden="1" customWidth="1"/>
    <col min="18" max="16384" width="10.7109375" style="22"/>
  </cols>
  <sheetData>
    <row r="1" spans="1:17" ht="15" hidden="1" customHeight="1" x14ac:dyDescent="0.2">
      <c r="A1" s="22" t="s">
        <v>31</v>
      </c>
      <c r="B1" s="22" t="s">
        <v>32</v>
      </c>
      <c r="C1" s="22" t="s">
        <v>33</v>
      </c>
      <c r="D1" s="22" t="s">
        <v>34</v>
      </c>
      <c r="E1" s="22" t="s">
        <v>35</v>
      </c>
      <c r="F1" s="22" t="s">
        <v>36</v>
      </c>
      <c r="G1" s="22" t="s">
        <v>37</v>
      </c>
      <c r="H1" s="22" t="s">
        <v>38</v>
      </c>
      <c r="I1" s="22" t="s">
        <v>39</v>
      </c>
      <c r="J1" s="60" t="s">
        <v>40</v>
      </c>
      <c r="K1" s="22" t="s">
        <v>41</v>
      </c>
      <c r="M1" s="22" t="s">
        <v>42</v>
      </c>
      <c r="N1" s="22" t="s">
        <v>43</v>
      </c>
      <c r="O1" s="22" t="s">
        <v>44</v>
      </c>
      <c r="P1" s="22" t="s">
        <v>45</v>
      </c>
      <c r="Q1" s="22" t="s">
        <v>46</v>
      </c>
    </row>
    <row r="3" spans="1:17" ht="33.75" x14ac:dyDescent="0.2">
      <c r="A3" s="22" t="s">
        <v>47</v>
      </c>
      <c r="B3" s="40" t="s">
        <v>48</v>
      </c>
      <c r="C3" s="104" t="s">
        <v>49</v>
      </c>
      <c r="D3" s="104"/>
      <c r="E3" s="104"/>
      <c r="F3" s="40" t="s">
        <v>36</v>
      </c>
      <c r="G3" s="40" t="s">
        <v>244</v>
      </c>
      <c r="H3" s="40" t="s">
        <v>50</v>
      </c>
      <c r="I3" s="40" t="s">
        <v>51</v>
      </c>
      <c r="J3" s="61" t="s">
        <v>52</v>
      </c>
      <c r="K3" s="40" t="s">
        <v>53</v>
      </c>
      <c r="L3" s="40" t="s">
        <v>54</v>
      </c>
      <c r="M3" s="40" t="s">
        <v>55</v>
      </c>
      <c r="N3" s="40" t="s">
        <v>56</v>
      </c>
      <c r="O3" s="40" t="s">
        <v>57</v>
      </c>
      <c r="P3" s="40" t="s">
        <v>58</v>
      </c>
      <c r="Q3" s="40" t="s">
        <v>59</v>
      </c>
    </row>
    <row r="4" spans="1:17" ht="31.5" x14ac:dyDescent="0.2">
      <c r="A4" s="22">
        <v>2</v>
      </c>
      <c r="B4" s="42" t="s">
        <v>60</v>
      </c>
      <c r="C4" s="103" t="s">
        <v>61</v>
      </c>
      <c r="D4" s="103"/>
      <c r="E4" s="103"/>
      <c r="F4" s="41"/>
      <c r="G4" s="41"/>
      <c r="H4" s="41"/>
      <c r="I4" s="41"/>
      <c r="J4" s="62"/>
    </row>
    <row r="5" spans="1:17" ht="12.75" x14ac:dyDescent="0.2">
      <c r="A5" s="22">
        <v>5</v>
      </c>
      <c r="B5" s="44" t="s">
        <v>62</v>
      </c>
      <c r="C5" s="105" t="s">
        <v>63</v>
      </c>
      <c r="D5" s="105"/>
      <c r="E5" s="105"/>
      <c r="F5" s="43"/>
      <c r="G5" s="43"/>
      <c r="H5" s="43"/>
      <c r="I5" s="43"/>
      <c r="J5" s="63"/>
    </row>
    <row r="6" spans="1:17" ht="15" hidden="1" customHeight="1" x14ac:dyDescent="0.2">
      <c r="A6" s="22" t="s">
        <v>64</v>
      </c>
    </row>
    <row r="7" spans="1:17" ht="15" hidden="1" customHeight="1" x14ac:dyDescent="0.2">
      <c r="A7" s="22" t="s">
        <v>64</v>
      </c>
    </row>
    <row r="8" spans="1:17" ht="15" hidden="1" customHeight="1" x14ac:dyDescent="0.2">
      <c r="A8" s="22" t="s">
        <v>64</v>
      </c>
    </row>
    <row r="9" spans="1:17" ht="15" hidden="1" customHeight="1" x14ac:dyDescent="0.2">
      <c r="A9" s="22" t="s">
        <v>64</v>
      </c>
    </row>
    <row r="10" spans="1:17" ht="15" hidden="1" customHeight="1" x14ac:dyDescent="0.2">
      <c r="A10" s="22" t="s">
        <v>64</v>
      </c>
    </row>
    <row r="11" spans="1:17" ht="15" hidden="1" customHeight="1" x14ac:dyDescent="0.2">
      <c r="A11" s="22" t="s">
        <v>64</v>
      </c>
    </row>
    <row r="12" spans="1:17" ht="15" hidden="1" customHeight="1" x14ac:dyDescent="0.2">
      <c r="A12" s="22" t="s">
        <v>64</v>
      </c>
    </row>
    <row r="13" spans="1:17" ht="15" hidden="1" customHeight="1" x14ac:dyDescent="0.2">
      <c r="A13" s="22" t="s">
        <v>64</v>
      </c>
    </row>
    <row r="14" spans="1:17" ht="15" hidden="1" customHeight="1" x14ac:dyDescent="0.2">
      <c r="A14" s="22" t="s">
        <v>64</v>
      </c>
    </row>
    <row r="15" spans="1:17" ht="15" hidden="1" customHeight="1" x14ac:dyDescent="0.2">
      <c r="A15" s="22" t="s">
        <v>64</v>
      </c>
    </row>
    <row r="16" spans="1:17" ht="15" hidden="1" customHeight="1" x14ac:dyDescent="0.2">
      <c r="A16" s="22" t="s">
        <v>64</v>
      </c>
    </row>
    <row r="17" spans="1:1" ht="15" hidden="1" customHeight="1" x14ac:dyDescent="0.2">
      <c r="A17" s="22" t="s">
        <v>64</v>
      </c>
    </row>
    <row r="18" spans="1:1" ht="15" hidden="1" customHeight="1" x14ac:dyDescent="0.2">
      <c r="A18" s="22" t="s">
        <v>64</v>
      </c>
    </row>
    <row r="19" spans="1:1" ht="15" hidden="1" customHeight="1" x14ac:dyDescent="0.2">
      <c r="A19" s="22" t="s">
        <v>64</v>
      </c>
    </row>
    <row r="20" spans="1:1" ht="15" hidden="1" customHeight="1" x14ac:dyDescent="0.2">
      <c r="A20" s="22" t="s">
        <v>64</v>
      </c>
    </row>
    <row r="21" spans="1:1" ht="15" hidden="1" customHeight="1" x14ac:dyDescent="0.2">
      <c r="A21" s="22" t="s">
        <v>64</v>
      </c>
    </row>
    <row r="22" spans="1:1" ht="15" hidden="1" customHeight="1" x14ac:dyDescent="0.2">
      <c r="A22" s="22" t="s">
        <v>64</v>
      </c>
    </row>
    <row r="23" spans="1:1" ht="15" hidden="1" customHeight="1" x14ac:dyDescent="0.2">
      <c r="A23" s="22" t="s">
        <v>64</v>
      </c>
    </row>
    <row r="24" spans="1:1" ht="15" hidden="1" customHeight="1" x14ac:dyDescent="0.2">
      <c r="A24" s="22" t="s">
        <v>64</v>
      </c>
    </row>
    <row r="25" spans="1:1" ht="15" hidden="1" customHeight="1" x14ac:dyDescent="0.2">
      <c r="A25" s="22" t="s">
        <v>64</v>
      </c>
    </row>
    <row r="26" spans="1:1" ht="15" hidden="1" customHeight="1" x14ac:dyDescent="0.2">
      <c r="A26" s="22" t="s">
        <v>64</v>
      </c>
    </row>
    <row r="27" spans="1:1" ht="15" hidden="1" customHeight="1" x14ac:dyDescent="0.2">
      <c r="A27" s="22" t="s">
        <v>64</v>
      </c>
    </row>
    <row r="28" spans="1:1" ht="15" hidden="1" customHeight="1" x14ac:dyDescent="0.2">
      <c r="A28" s="22" t="s">
        <v>64</v>
      </c>
    </row>
    <row r="29" spans="1:1" ht="15" hidden="1" customHeight="1" x14ac:dyDescent="0.2">
      <c r="A29" s="22" t="s">
        <v>64</v>
      </c>
    </row>
    <row r="30" spans="1:1" ht="15" hidden="1" customHeight="1" x14ac:dyDescent="0.2">
      <c r="A30" s="22" t="s">
        <v>64</v>
      </c>
    </row>
    <row r="31" spans="1:1" ht="15" hidden="1" customHeight="1" x14ac:dyDescent="0.2">
      <c r="A31" s="22" t="s">
        <v>64</v>
      </c>
    </row>
    <row r="32" spans="1:1" ht="15" hidden="1" customHeight="1" x14ac:dyDescent="0.2">
      <c r="A32" s="22" t="s">
        <v>64</v>
      </c>
    </row>
    <row r="33" spans="1:1" ht="15" hidden="1" customHeight="1" x14ac:dyDescent="0.2">
      <c r="A33" s="22" t="s">
        <v>64</v>
      </c>
    </row>
    <row r="34" spans="1:1" ht="15" hidden="1" customHeight="1" x14ac:dyDescent="0.2">
      <c r="A34" s="22" t="s">
        <v>64</v>
      </c>
    </row>
    <row r="35" spans="1:1" ht="15" hidden="1" customHeight="1" x14ac:dyDescent="0.2">
      <c r="A35" s="22" t="s">
        <v>64</v>
      </c>
    </row>
    <row r="36" spans="1:1" ht="15" hidden="1" customHeight="1" x14ac:dyDescent="0.2">
      <c r="A36" s="22" t="s">
        <v>64</v>
      </c>
    </row>
    <row r="37" spans="1:1" ht="15" hidden="1" customHeight="1" x14ac:dyDescent="0.2">
      <c r="A37" s="22" t="s">
        <v>64</v>
      </c>
    </row>
    <row r="38" spans="1:1" ht="15" hidden="1" customHeight="1" x14ac:dyDescent="0.2">
      <c r="A38" s="22" t="s">
        <v>64</v>
      </c>
    </row>
    <row r="39" spans="1:1" ht="15" hidden="1" customHeight="1" x14ac:dyDescent="0.2">
      <c r="A39" s="22" t="s">
        <v>64</v>
      </c>
    </row>
    <row r="40" spans="1:1" ht="15" hidden="1" customHeight="1" x14ac:dyDescent="0.2">
      <c r="A40" s="22" t="s">
        <v>64</v>
      </c>
    </row>
    <row r="41" spans="1:1" ht="15" hidden="1" customHeight="1" x14ac:dyDescent="0.2">
      <c r="A41" s="22" t="s">
        <v>64</v>
      </c>
    </row>
    <row r="42" spans="1:1" ht="15" hidden="1" customHeight="1" x14ac:dyDescent="0.2">
      <c r="A42" s="22" t="s">
        <v>64</v>
      </c>
    </row>
    <row r="43" spans="1:1" ht="15" hidden="1" customHeight="1" x14ac:dyDescent="0.2">
      <c r="A43" s="22" t="s">
        <v>64</v>
      </c>
    </row>
    <row r="44" spans="1:1" ht="15" hidden="1" customHeight="1" x14ac:dyDescent="0.2">
      <c r="A44" s="22" t="s">
        <v>64</v>
      </c>
    </row>
    <row r="45" spans="1:1" ht="15" hidden="1" customHeight="1" x14ac:dyDescent="0.2">
      <c r="A45" s="22" t="s">
        <v>65</v>
      </c>
    </row>
    <row r="46" spans="1:1" ht="15" hidden="1" customHeight="1" x14ac:dyDescent="0.2">
      <c r="A46" s="22" t="s">
        <v>64</v>
      </c>
    </row>
    <row r="47" spans="1:1" ht="15" hidden="1" customHeight="1" x14ac:dyDescent="0.2">
      <c r="A47" s="22" t="s">
        <v>64</v>
      </c>
    </row>
    <row r="48" spans="1:1" ht="15" hidden="1" customHeight="1" x14ac:dyDescent="0.2">
      <c r="A48" s="22" t="s">
        <v>64</v>
      </c>
    </row>
    <row r="49" spans="1:10" ht="15" hidden="1" customHeight="1" x14ac:dyDescent="0.2">
      <c r="A49" s="22" t="s">
        <v>64</v>
      </c>
    </row>
    <row r="50" spans="1:10" ht="15" hidden="1" customHeight="1" x14ac:dyDescent="0.2">
      <c r="A50" s="22" t="s">
        <v>64</v>
      </c>
    </row>
    <row r="51" spans="1:10" ht="15" hidden="1" customHeight="1" x14ac:dyDescent="0.2">
      <c r="A51" s="22" t="s">
        <v>64</v>
      </c>
    </row>
    <row r="52" spans="1:10" ht="15" hidden="1" customHeight="1" x14ac:dyDescent="0.2">
      <c r="A52" s="22" t="s">
        <v>64</v>
      </c>
    </row>
    <row r="53" spans="1:10" ht="15" hidden="1" customHeight="1" x14ac:dyDescent="0.2">
      <c r="A53" s="22" t="s">
        <v>64</v>
      </c>
    </row>
    <row r="54" spans="1:10" ht="15" hidden="1" customHeight="1" x14ac:dyDescent="0.2">
      <c r="A54" s="22" t="s">
        <v>64</v>
      </c>
    </row>
    <row r="55" spans="1:10" ht="15" hidden="1" customHeight="1" x14ac:dyDescent="0.2">
      <c r="A55" s="22" t="s">
        <v>64</v>
      </c>
    </row>
    <row r="56" spans="1:10" ht="15" hidden="1" customHeight="1" x14ac:dyDescent="0.2">
      <c r="A56" s="22" t="s">
        <v>64</v>
      </c>
    </row>
    <row r="57" spans="1:10" ht="15" hidden="1" customHeight="1" x14ac:dyDescent="0.2">
      <c r="A57" s="22" t="s">
        <v>64</v>
      </c>
    </row>
    <row r="58" spans="1:10" ht="15" hidden="1" customHeight="1" x14ac:dyDescent="0.2">
      <c r="A58" s="22" t="s">
        <v>64</v>
      </c>
    </row>
    <row r="59" spans="1:10" ht="15" hidden="1" customHeight="1" x14ac:dyDescent="0.2">
      <c r="A59" s="22" t="s">
        <v>64</v>
      </c>
    </row>
    <row r="60" spans="1:10" ht="15" hidden="1" customHeight="1" x14ac:dyDescent="0.2">
      <c r="A60" s="22" t="s">
        <v>64</v>
      </c>
    </row>
    <row r="61" spans="1:10" ht="15" hidden="1" customHeight="1" x14ac:dyDescent="0.2">
      <c r="A61" s="22" t="s">
        <v>65</v>
      </c>
    </row>
    <row r="62" spans="1:10" ht="15" hidden="1" customHeight="1" x14ac:dyDescent="0.2">
      <c r="A62" s="22" t="s">
        <v>66</v>
      </c>
    </row>
    <row r="63" spans="1:10" ht="12" x14ac:dyDescent="0.2">
      <c r="A63" s="22">
        <v>8</v>
      </c>
      <c r="B63" s="45" t="s">
        <v>67</v>
      </c>
      <c r="C63" s="102" t="s">
        <v>68</v>
      </c>
      <c r="D63" s="102"/>
      <c r="E63" s="102"/>
      <c r="J63" s="64"/>
    </row>
    <row r="64" spans="1:10" ht="15" hidden="1" customHeight="1" x14ac:dyDescent="0.2">
      <c r="A64" s="22" t="s">
        <v>69</v>
      </c>
    </row>
    <row r="65" spans="1:17" ht="15" hidden="1" customHeight="1" x14ac:dyDescent="0.2">
      <c r="A65" s="22" t="s">
        <v>69</v>
      </c>
    </row>
    <row r="66" spans="1:17" ht="15" hidden="1" customHeight="1" x14ac:dyDescent="0.2">
      <c r="A66" s="22" t="s">
        <v>69</v>
      </c>
    </row>
    <row r="67" spans="1:17" ht="15" hidden="1" customHeight="1" x14ac:dyDescent="0.2">
      <c r="A67" s="22" t="s">
        <v>69</v>
      </c>
    </row>
    <row r="68" spans="1:17" ht="15" hidden="1" customHeight="1" x14ac:dyDescent="0.2">
      <c r="A68" s="22" t="s">
        <v>70</v>
      </c>
    </row>
    <row r="69" spans="1:17" ht="12" x14ac:dyDescent="0.2">
      <c r="A69" s="22">
        <v>8</v>
      </c>
      <c r="B69" s="45" t="s">
        <v>71</v>
      </c>
      <c r="C69" s="102" t="s">
        <v>72</v>
      </c>
      <c r="D69" s="102"/>
      <c r="E69" s="102"/>
      <c r="J69" s="64"/>
    </row>
    <row r="70" spans="1:17" ht="15" hidden="1" customHeight="1" x14ac:dyDescent="0.2">
      <c r="A70" s="22" t="s">
        <v>69</v>
      </c>
    </row>
    <row r="71" spans="1:17" ht="15" hidden="1" customHeight="1" x14ac:dyDescent="0.2">
      <c r="A71" s="22" t="s">
        <v>69</v>
      </c>
    </row>
    <row r="72" spans="1:17" ht="15" hidden="1" customHeight="1" x14ac:dyDescent="0.2">
      <c r="A72" s="22" t="s">
        <v>69</v>
      </c>
    </row>
    <row r="73" spans="1:17" ht="15" hidden="1" customHeight="1" x14ac:dyDescent="0.2">
      <c r="A73" s="22" t="s">
        <v>69</v>
      </c>
    </row>
    <row r="74" spans="1:17" ht="15" hidden="1" customHeight="1" x14ac:dyDescent="0.2">
      <c r="A74" s="22" t="s">
        <v>70</v>
      </c>
    </row>
    <row r="75" spans="1:17" ht="15.75" x14ac:dyDescent="0.2">
      <c r="A75" s="22">
        <v>3</v>
      </c>
      <c r="B75" s="44" t="s">
        <v>73</v>
      </c>
      <c r="C75" s="106" t="s">
        <v>74</v>
      </c>
      <c r="D75" s="106"/>
      <c r="E75" s="106"/>
      <c r="F75" s="41"/>
      <c r="G75" s="41"/>
      <c r="H75" s="41"/>
      <c r="I75" s="41"/>
      <c r="J75" s="65"/>
    </row>
    <row r="76" spans="1:17" ht="11.25" x14ac:dyDescent="0.2">
      <c r="A76" s="22">
        <v>9</v>
      </c>
      <c r="B76" s="45" t="s">
        <v>75</v>
      </c>
      <c r="C76" s="97" t="s">
        <v>76</v>
      </c>
      <c r="D76" s="97"/>
      <c r="E76" s="97"/>
      <c r="F76" s="47" t="s">
        <v>77</v>
      </c>
      <c r="G76" s="48">
        <v>1</v>
      </c>
      <c r="H76" s="49"/>
      <c r="I76" s="50"/>
      <c r="J76" s="66">
        <f>IF(AND(G76= "",H76= ""), 0, ROUND(ROUND(I76, 2) * ROUND(IF(H76="",G76,H76),  0), 2))</f>
        <v>0</v>
      </c>
      <c r="M76" s="46">
        <v>0.2</v>
      </c>
      <c r="Q76" s="22">
        <v>1355</v>
      </c>
    </row>
    <row r="77" spans="1:17" ht="15" hidden="1" customHeight="1" x14ac:dyDescent="0.2">
      <c r="A77" s="22" t="s">
        <v>78</v>
      </c>
    </row>
    <row r="78" spans="1:17" ht="33.75" customHeight="1" x14ac:dyDescent="0.2">
      <c r="A78" s="22" t="s">
        <v>79</v>
      </c>
      <c r="B78" s="51"/>
      <c r="C78" s="96" t="s">
        <v>80</v>
      </c>
      <c r="D78" s="96"/>
      <c r="E78" s="96"/>
      <c r="F78" s="96"/>
      <c r="G78" s="96"/>
      <c r="H78" s="96"/>
      <c r="I78" s="96"/>
      <c r="J78" s="67"/>
    </row>
    <row r="79" spans="1:17" ht="15" hidden="1" customHeight="1" x14ac:dyDescent="0.2">
      <c r="A79" s="22" t="s">
        <v>81</v>
      </c>
      <c r="C79" s="22" t="s">
        <v>82</v>
      </c>
    </row>
    <row r="80" spans="1:17" ht="15" hidden="1" customHeight="1" x14ac:dyDescent="0.2">
      <c r="A80" s="22" t="s">
        <v>83</v>
      </c>
    </row>
    <row r="81" spans="1:17" ht="11.25" x14ac:dyDescent="0.2">
      <c r="A81" s="22">
        <v>9</v>
      </c>
      <c r="B81" s="45" t="s">
        <v>84</v>
      </c>
      <c r="C81" s="97" t="s">
        <v>85</v>
      </c>
      <c r="D81" s="97"/>
      <c r="E81" s="97"/>
      <c r="F81" s="47" t="s">
        <v>77</v>
      </c>
      <c r="G81" s="48">
        <v>1</v>
      </c>
      <c r="H81" s="49"/>
      <c r="I81" s="50"/>
      <c r="J81" s="66">
        <f>IF(AND(G81= "",H81= ""), 0, ROUND(ROUND(I81, 2) * ROUND(IF(H81="",G81,H81),  0), 2))</f>
        <v>0</v>
      </c>
      <c r="M81" s="46">
        <v>0.2</v>
      </c>
      <c r="Q81" s="22">
        <v>1355</v>
      </c>
    </row>
    <row r="82" spans="1:17" ht="15" hidden="1" customHeight="1" x14ac:dyDescent="0.2">
      <c r="A82" s="22" t="s">
        <v>78</v>
      </c>
    </row>
    <row r="83" spans="1:17" ht="33.75" customHeight="1" x14ac:dyDescent="0.2">
      <c r="A83" s="22" t="s">
        <v>79</v>
      </c>
      <c r="B83" s="51"/>
      <c r="C83" s="96" t="s">
        <v>86</v>
      </c>
      <c r="D83" s="96"/>
      <c r="E83" s="96"/>
      <c r="F83" s="96"/>
      <c r="G83" s="96"/>
      <c r="H83" s="96"/>
      <c r="I83" s="96"/>
      <c r="J83" s="67"/>
    </row>
    <row r="84" spans="1:17" ht="15" hidden="1" customHeight="1" x14ac:dyDescent="0.2">
      <c r="A84" s="22" t="s">
        <v>81</v>
      </c>
      <c r="C84" s="22" t="s">
        <v>82</v>
      </c>
    </row>
    <row r="85" spans="1:17" ht="15" hidden="1" customHeight="1" x14ac:dyDescent="0.2">
      <c r="A85" s="22" t="s">
        <v>83</v>
      </c>
    </row>
    <row r="86" spans="1:17" ht="12" x14ac:dyDescent="0.2">
      <c r="A86" s="22">
        <v>8</v>
      </c>
      <c r="B86" s="45" t="s">
        <v>87</v>
      </c>
      <c r="C86" s="102" t="s">
        <v>88</v>
      </c>
      <c r="D86" s="102"/>
      <c r="E86" s="102"/>
      <c r="J86" s="64"/>
    </row>
    <row r="87" spans="1:17" ht="15" hidden="1" customHeight="1" x14ac:dyDescent="0.2">
      <c r="A87" s="22" t="s">
        <v>69</v>
      </c>
    </row>
    <row r="88" spans="1:17" ht="15" hidden="1" customHeight="1" x14ac:dyDescent="0.2">
      <c r="A88" s="22" t="s">
        <v>69</v>
      </c>
    </row>
    <row r="89" spans="1:17" ht="33.75" customHeight="1" x14ac:dyDescent="0.2">
      <c r="A89" s="22" t="s">
        <v>89</v>
      </c>
      <c r="B89" s="51"/>
      <c r="C89" s="96" t="s">
        <v>90</v>
      </c>
      <c r="D89" s="96"/>
      <c r="E89" s="96"/>
      <c r="F89" s="96"/>
      <c r="G89" s="96"/>
      <c r="H89" s="96"/>
      <c r="I89" s="96"/>
      <c r="J89" s="67"/>
    </row>
    <row r="90" spans="1:17" ht="15" hidden="1" customHeight="1" x14ac:dyDescent="0.2">
      <c r="A90" s="22" t="s">
        <v>91</v>
      </c>
    </row>
    <row r="91" spans="1:17" ht="11.25" x14ac:dyDescent="0.2">
      <c r="A91" s="22">
        <v>9</v>
      </c>
      <c r="B91" s="45" t="s">
        <v>92</v>
      </c>
      <c r="C91" s="97" t="s">
        <v>93</v>
      </c>
      <c r="D91" s="97"/>
      <c r="E91" s="97"/>
      <c r="F91" s="47" t="s">
        <v>77</v>
      </c>
      <c r="G91" s="48">
        <v>1</v>
      </c>
      <c r="H91" s="49"/>
      <c r="I91" s="50"/>
      <c r="J91" s="66">
        <f>IF(AND(G91= "",H91= ""), 0, ROUND(ROUND(I91, 2) * ROUND(IF(H91="",G91,H91),  0), 2))</f>
        <v>0</v>
      </c>
      <c r="M91" s="46">
        <v>0.2</v>
      </c>
      <c r="Q91" s="22">
        <v>1355</v>
      </c>
    </row>
    <row r="92" spans="1:17" ht="15" hidden="1" customHeight="1" x14ac:dyDescent="0.2">
      <c r="A92" s="22" t="s">
        <v>81</v>
      </c>
      <c r="C92" s="22" t="s">
        <v>82</v>
      </c>
    </row>
    <row r="93" spans="1:17" ht="15" hidden="1" customHeight="1" x14ac:dyDescent="0.2">
      <c r="A93" s="22" t="s">
        <v>83</v>
      </c>
    </row>
    <row r="94" spans="1:17" ht="11.25" x14ac:dyDescent="0.2">
      <c r="A94" s="22">
        <v>9</v>
      </c>
      <c r="B94" s="45" t="s">
        <v>94</v>
      </c>
      <c r="C94" s="97" t="s">
        <v>95</v>
      </c>
      <c r="D94" s="97"/>
      <c r="E94" s="97"/>
      <c r="F94" s="47" t="s">
        <v>77</v>
      </c>
      <c r="G94" s="48">
        <v>1</v>
      </c>
      <c r="H94" s="49"/>
      <c r="I94" s="50"/>
      <c r="J94" s="66">
        <f>IF(AND(G94= "",H94= ""), 0, ROUND(ROUND(I94, 2) * ROUND(IF(H94="",G94,H94),  0), 2))</f>
        <v>0</v>
      </c>
      <c r="M94" s="46">
        <v>0.2</v>
      </c>
      <c r="Q94" s="22">
        <v>1355</v>
      </c>
    </row>
    <row r="95" spans="1:17" ht="15" hidden="1" customHeight="1" x14ac:dyDescent="0.2">
      <c r="A95" s="22" t="s">
        <v>81</v>
      </c>
      <c r="C95" s="22" t="s">
        <v>82</v>
      </c>
    </row>
    <row r="96" spans="1:17" ht="15" hidden="1" customHeight="1" x14ac:dyDescent="0.2">
      <c r="A96" s="22" t="s">
        <v>83</v>
      </c>
    </row>
    <row r="97" spans="1:17" ht="15" hidden="1" customHeight="1" x14ac:dyDescent="0.2">
      <c r="A97" s="22" t="s">
        <v>70</v>
      </c>
    </row>
    <row r="98" spans="1:17" ht="15" customHeight="1" x14ac:dyDescent="0.2">
      <c r="A98" s="22" t="s">
        <v>96</v>
      </c>
      <c r="B98" s="52"/>
      <c r="C98" s="75"/>
      <c r="D98" s="75"/>
      <c r="E98" s="75"/>
      <c r="J98" s="68"/>
    </row>
    <row r="99" spans="1:17" ht="12.75" x14ac:dyDescent="0.2">
      <c r="B99" s="52"/>
      <c r="C99" s="100" t="s">
        <v>74</v>
      </c>
      <c r="D99" s="100"/>
      <c r="E99" s="100"/>
      <c r="F99" s="98"/>
      <c r="G99" s="98"/>
      <c r="H99" s="98"/>
      <c r="I99" s="98"/>
      <c r="J99" s="99"/>
    </row>
    <row r="100" spans="1:17" ht="15" customHeight="1" x14ac:dyDescent="0.2">
      <c r="B100" s="52"/>
      <c r="C100" s="75"/>
      <c r="D100" s="75"/>
      <c r="E100" s="75"/>
      <c r="F100" s="75"/>
      <c r="G100" s="75"/>
      <c r="H100" s="75"/>
      <c r="I100" s="75"/>
      <c r="J100" s="101"/>
    </row>
    <row r="101" spans="1:17" ht="15" customHeight="1" x14ac:dyDescent="0.2">
      <c r="B101" s="52"/>
      <c r="C101" s="91" t="s">
        <v>97</v>
      </c>
      <c r="D101" s="91"/>
      <c r="E101" s="91"/>
      <c r="F101" s="92">
        <f>SUMIF(K76:K98, IF(K75="","",K75), J76:J98)</f>
        <v>0</v>
      </c>
      <c r="G101" s="92"/>
      <c r="H101" s="92"/>
      <c r="I101" s="92"/>
      <c r="J101" s="93"/>
    </row>
    <row r="102" spans="1:17" ht="15.75" x14ac:dyDescent="0.2">
      <c r="A102" s="22">
        <v>3</v>
      </c>
      <c r="B102" s="44" t="s">
        <v>98</v>
      </c>
      <c r="C102" s="103" t="s">
        <v>99</v>
      </c>
      <c r="D102" s="103"/>
      <c r="E102" s="103"/>
      <c r="F102" s="41"/>
      <c r="G102" s="41"/>
      <c r="H102" s="41"/>
      <c r="I102" s="41"/>
      <c r="J102" s="62"/>
    </row>
    <row r="103" spans="1:17" ht="11.25" x14ac:dyDescent="0.2">
      <c r="A103" s="22">
        <v>9</v>
      </c>
      <c r="B103" s="45" t="s">
        <v>100</v>
      </c>
      <c r="C103" s="97" t="s">
        <v>101</v>
      </c>
      <c r="D103" s="97"/>
      <c r="E103" s="97"/>
      <c r="F103" s="47" t="s">
        <v>77</v>
      </c>
      <c r="G103" s="48">
        <v>1</v>
      </c>
      <c r="H103" s="49"/>
      <c r="I103" s="50"/>
      <c r="J103" s="66">
        <f>IF(AND(G103= "",H103= ""), 0, ROUND(ROUND(I103, 2) * ROUND(IF(H103="",G103,H103),  0), 2))</f>
        <v>0</v>
      </c>
      <c r="M103" s="46">
        <v>0.2</v>
      </c>
      <c r="Q103" s="22">
        <v>1355</v>
      </c>
    </row>
    <row r="104" spans="1:17" ht="15" hidden="1" customHeight="1" x14ac:dyDescent="0.2">
      <c r="A104" s="22" t="s">
        <v>78</v>
      </c>
    </row>
    <row r="105" spans="1:17" ht="45" customHeight="1" x14ac:dyDescent="0.2">
      <c r="A105" s="22" t="s">
        <v>79</v>
      </c>
      <c r="B105" s="51"/>
      <c r="C105" s="96" t="s">
        <v>102</v>
      </c>
      <c r="D105" s="96"/>
      <c r="E105" s="96"/>
      <c r="F105" s="96"/>
      <c r="G105" s="96"/>
      <c r="H105" s="96"/>
      <c r="I105" s="96"/>
      <c r="J105" s="67"/>
    </row>
    <row r="106" spans="1:17" ht="15" hidden="1" customHeight="1" x14ac:dyDescent="0.2">
      <c r="A106" s="22" t="s">
        <v>81</v>
      </c>
      <c r="C106" s="22" t="s">
        <v>82</v>
      </c>
    </row>
    <row r="107" spans="1:17" ht="15" hidden="1" customHeight="1" x14ac:dyDescent="0.2">
      <c r="A107" s="22" t="s">
        <v>83</v>
      </c>
    </row>
    <row r="108" spans="1:17" ht="11.25" x14ac:dyDescent="0.2">
      <c r="A108" s="22">
        <v>9</v>
      </c>
      <c r="B108" s="45" t="s">
        <v>103</v>
      </c>
      <c r="C108" s="97" t="s">
        <v>104</v>
      </c>
      <c r="D108" s="97"/>
      <c r="E108" s="97"/>
      <c r="F108" s="47" t="s">
        <v>77</v>
      </c>
      <c r="G108" s="48">
        <v>1</v>
      </c>
      <c r="H108" s="49"/>
      <c r="I108" s="50"/>
      <c r="J108" s="66">
        <f>IF(AND(G108= "",H108= ""), 0, ROUND(ROUND(I108, 2) * ROUND(IF(H108="",G108,H108),  0), 2))</f>
        <v>0</v>
      </c>
      <c r="M108" s="46">
        <v>0.2</v>
      </c>
      <c r="Q108" s="22">
        <v>1355</v>
      </c>
    </row>
    <row r="109" spans="1:17" ht="15" hidden="1" customHeight="1" x14ac:dyDescent="0.2">
      <c r="A109" s="22" t="s">
        <v>78</v>
      </c>
    </row>
    <row r="110" spans="1:17" ht="15" hidden="1" customHeight="1" x14ac:dyDescent="0.2">
      <c r="A110" s="22" t="s">
        <v>78</v>
      </c>
    </row>
    <row r="111" spans="1:17" ht="15" hidden="1" customHeight="1" x14ac:dyDescent="0.2">
      <c r="A111" s="22" t="s">
        <v>78</v>
      </c>
    </row>
    <row r="112" spans="1:17" ht="15" hidden="1" customHeight="1" x14ac:dyDescent="0.2">
      <c r="A112" s="22" t="s">
        <v>78</v>
      </c>
    </row>
    <row r="113" spans="1:17" ht="33.75" customHeight="1" x14ac:dyDescent="0.2">
      <c r="A113" s="22" t="s">
        <v>79</v>
      </c>
      <c r="B113" s="51"/>
      <c r="C113" s="96" t="s">
        <v>105</v>
      </c>
      <c r="D113" s="96"/>
      <c r="E113" s="96"/>
      <c r="F113" s="96"/>
      <c r="G113" s="96"/>
      <c r="H113" s="96"/>
      <c r="I113" s="96"/>
      <c r="J113" s="67"/>
    </row>
    <row r="114" spans="1:17" ht="15" hidden="1" customHeight="1" x14ac:dyDescent="0.2">
      <c r="A114" s="22" t="s">
        <v>81</v>
      </c>
      <c r="C114" s="22" t="s">
        <v>82</v>
      </c>
    </row>
    <row r="115" spans="1:17" ht="15" hidden="1" customHeight="1" x14ac:dyDescent="0.2">
      <c r="A115" s="22" t="s">
        <v>83</v>
      </c>
    </row>
    <row r="116" spans="1:17" ht="12" x14ac:dyDescent="0.2">
      <c r="A116" s="22">
        <v>8</v>
      </c>
      <c r="B116" s="45" t="s">
        <v>106</v>
      </c>
      <c r="C116" s="102" t="s">
        <v>107</v>
      </c>
      <c r="D116" s="102"/>
      <c r="E116" s="102"/>
      <c r="J116" s="64"/>
    </row>
    <row r="117" spans="1:17" ht="15" hidden="1" customHeight="1" x14ac:dyDescent="0.2">
      <c r="A117" s="22" t="s">
        <v>69</v>
      </c>
    </row>
    <row r="118" spans="1:17" ht="11.25" x14ac:dyDescent="0.2">
      <c r="A118" s="22">
        <v>9</v>
      </c>
      <c r="B118" s="45" t="s">
        <v>108</v>
      </c>
      <c r="C118" s="97" t="s">
        <v>109</v>
      </c>
      <c r="D118" s="97"/>
      <c r="E118" s="97"/>
      <c r="F118" s="47" t="s">
        <v>77</v>
      </c>
      <c r="G118" s="48">
        <v>1</v>
      </c>
      <c r="H118" s="49"/>
      <c r="I118" s="50"/>
      <c r="J118" s="66">
        <f>IF(AND(G118= "",H118= ""), 0, ROUND(ROUND(I118, 2) * ROUND(IF(H118="",G118,H118),  0), 2))</f>
        <v>0</v>
      </c>
      <c r="M118" s="46">
        <v>0.2</v>
      </c>
      <c r="Q118" s="22">
        <v>1355</v>
      </c>
    </row>
    <row r="119" spans="1:17" ht="33.75" customHeight="1" x14ac:dyDescent="0.2">
      <c r="A119" s="22" t="s">
        <v>79</v>
      </c>
      <c r="B119" s="51"/>
      <c r="C119" s="96" t="s">
        <v>110</v>
      </c>
      <c r="D119" s="96"/>
      <c r="E119" s="96"/>
      <c r="F119" s="96"/>
      <c r="G119" s="96"/>
      <c r="H119" s="96"/>
      <c r="I119" s="96"/>
      <c r="J119" s="67"/>
    </row>
    <row r="120" spans="1:17" ht="15" hidden="1" customHeight="1" x14ac:dyDescent="0.2">
      <c r="A120" s="22" t="s">
        <v>81</v>
      </c>
      <c r="C120" s="22" t="s">
        <v>82</v>
      </c>
    </row>
    <row r="121" spans="1:17" ht="15" hidden="1" customHeight="1" x14ac:dyDescent="0.2">
      <c r="A121" s="22" t="s">
        <v>83</v>
      </c>
    </row>
    <row r="122" spans="1:17" ht="15" hidden="1" customHeight="1" x14ac:dyDescent="0.2">
      <c r="A122" s="22" t="s">
        <v>70</v>
      </c>
    </row>
    <row r="123" spans="1:17" ht="11.25" x14ac:dyDescent="0.2">
      <c r="A123" s="22">
        <v>9</v>
      </c>
      <c r="B123" s="45" t="s">
        <v>111</v>
      </c>
      <c r="C123" s="97" t="s">
        <v>112</v>
      </c>
      <c r="D123" s="97"/>
      <c r="E123" s="97"/>
      <c r="F123" s="47" t="s">
        <v>77</v>
      </c>
      <c r="G123" s="48">
        <v>1</v>
      </c>
      <c r="H123" s="49"/>
      <c r="I123" s="50"/>
      <c r="J123" s="66">
        <f>IF(AND(G123= "",H123= ""), 0, ROUND(ROUND(I123, 2) * ROUND(IF(H123="",G123,H123),  0), 2))</f>
        <v>0</v>
      </c>
      <c r="M123" s="46">
        <v>0.2</v>
      </c>
      <c r="Q123" s="22">
        <v>1355</v>
      </c>
    </row>
    <row r="124" spans="1:17" ht="15" hidden="1" customHeight="1" x14ac:dyDescent="0.2">
      <c r="A124" s="22" t="s">
        <v>78</v>
      </c>
    </row>
    <row r="125" spans="1:17" ht="33.75" customHeight="1" x14ac:dyDescent="0.2">
      <c r="A125" s="22" t="s">
        <v>79</v>
      </c>
      <c r="B125" s="51"/>
      <c r="C125" s="96" t="s">
        <v>113</v>
      </c>
      <c r="D125" s="96"/>
      <c r="E125" s="96"/>
      <c r="F125" s="96"/>
      <c r="G125" s="96"/>
      <c r="H125" s="96"/>
      <c r="I125" s="96"/>
      <c r="J125" s="67"/>
    </row>
    <row r="126" spans="1:17" ht="15" hidden="1" customHeight="1" x14ac:dyDescent="0.2">
      <c r="A126" s="22" t="s">
        <v>114</v>
      </c>
    </row>
    <row r="127" spans="1:17" ht="15" hidden="1" customHeight="1" x14ac:dyDescent="0.2">
      <c r="A127" s="22" t="s">
        <v>81</v>
      </c>
      <c r="C127" s="22" t="s">
        <v>82</v>
      </c>
    </row>
    <row r="128" spans="1:17" ht="15" hidden="1" customHeight="1" x14ac:dyDescent="0.2">
      <c r="A128" s="22" t="s">
        <v>83</v>
      </c>
    </row>
    <row r="129" spans="1:17" ht="11.25" x14ac:dyDescent="0.2">
      <c r="A129" s="22">
        <v>9</v>
      </c>
      <c r="B129" s="45" t="s">
        <v>115</v>
      </c>
      <c r="C129" s="97" t="s">
        <v>116</v>
      </c>
      <c r="D129" s="97"/>
      <c r="E129" s="97"/>
      <c r="F129" s="47" t="s">
        <v>77</v>
      </c>
      <c r="G129" s="48">
        <v>1</v>
      </c>
      <c r="H129" s="49"/>
      <c r="I129" s="50"/>
      <c r="J129" s="66">
        <f>IF(AND(G129= "",H129= ""), 0, ROUND(ROUND(I129, 2) * ROUND(IF(H129="",G129,H129),  0), 2))</f>
        <v>0</v>
      </c>
      <c r="M129" s="46">
        <v>0.2</v>
      </c>
      <c r="Q129" s="22">
        <v>1355</v>
      </c>
    </row>
    <row r="130" spans="1:17" ht="15" hidden="1" customHeight="1" x14ac:dyDescent="0.2">
      <c r="A130" s="22" t="s">
        <v>78</v>
      </c>
    </row>
    <row r="131" spans="1:17" ht="33.75" customHeight="1" x14ac:dyDescent="0.2">
      <c r="A131" s="22" t="s">
        <v>79</v>
      </c>
      <c r="B131" s="51"/>
      <c r="C131" s="96" t="s">
        <v>117</v>
      </c>
      <c r="D131" s="96"/>
      <c r="E131" s="96"/>
      <c r="F131" s="96"/>
      <c r="G131" s="96"/>
      <c r="H131" s="96"/>
      <c r="I131" s="96"/>
      <c r="J131" s="67"/>
    </row>
    <row r="132" spans="1:17" ht="15" hidden="1" customHeight="1" x14ac:dyDescent="0.2">
      <c r="A132" s="22" t="s">
        <v>114</v>
      </c>
    </row>
    <row r="133" spans="1:17" ht="15" hidden="1" customHeight="1" x14ac:dyDescent="0.2">
      <c r="A133" s="22" t="s">
        <v>81</v>
      </c>
      <c r="C133" s="22" t="s">
        <v>82</v>
      </c>
    </row>
    <row r="134" spans="1:17" ht="15" hidden="1" customHeight="1" x14ac:dyDescent="0.2">
      <c r="A134" s="22" t="s">
        <v>83</v>
      </c>
    </row>
    <row r="135" spans="1:17" ht="11.25" x14ac:dyDescent="0.2">
      <c r="A135" s="22">
        <v>9</v>
      </c>
      <c r="B135" s="45" t="s">
        <v>118</v>
      </c>
      <c r="C135" s="97" t="s">
        <v>119</v>
      </c>
      <c r="D135" s="97"/>
      <c r="E135" s="97"/>
      <c r="F135" s="47" t="s">
        <v>35</v>
      </c>
      <c r="G135" s="53">
        <v>104</v>
      </c>
      <c r="H135" s="49"/>
      <c r="I135" s="50"/>
      <c r="J135" s="66">
        <f>IF(AND(G135= "",H135= ""), 0, ROUND(ROUND(I135, 2) * ROUND(IF(H135="",G135,H135),  2), 2))</f>
        <v>0</v>
      </c>
      <c r="M135" s="46">
        <v>0.2</v>
      </c>
      <c r="Q135" s="22">
        <v>1355</v>
      </c>
    </row>
    <row r="136" spans="1:17" ht="15" hidden="1" customHeight="1" x14ac:dyDescent="0.2">
      <c r="A136" s="22" t="s">
        <v>78</v>
      </c>
    </row>
    <row r="137" spans="1:17" ht="15" hidden="1" customHeight="1" x14ac:dyDescent="0.2">
      <c r="A137" s="22" t="s">
        <v>78</v>
      </c>
    </row>
    <row r="138" spans="1:17" ht="33.75" customHeight="1" x14ac:dyDescent="0.2">
      <c r="A138" s="22" t="s">
        <v>79</v>
      </c>
      <c r="B138" s="51"/>
      <c r="C138" s="96" t="s">
        <v>120</v>
      </c>
      <c r="D138" s="96"/>
      <c r="E138" s="96"/>
      <c r="F138" s="96"/>
      <c r="G138" s="96"/>
      <c r="H138" s="96"/>
      <c r="I138" s="96"/>
      <c r="J138" s="67"/>
    </row>
    <row r="139" spans="1:17" ht="15" hidden="1" customHeight="1" x14ac:dyDescent="0.2">
      <c r="A139" s="22" t="s">
        <v>121</v>
      </c>
      <c r="C139" s="22" t="s">
        <v>122</v>
      </c>
    </row>
    <row r="140" spans="1:17" ht="15" hidden="1" customHeight="1" x14ac:dyDescent="0.2">
      <c r="A140" s="22" t="s">
        <v>81</v>
      </c>
      <c r="C140" s="22" t="s">
        <v>123</v>
      </c>
    </row>
    <row r="141" spans="1:17" ht="15" hidden="1" customHeight="1" x14ac:dyDescent="0.2">
      <c r="A141" s="22" t="s">
        <v>83</v>
      </c>
    </row>
    <row r="142" spans="1:17" ht="11.25" x14ac:dyDescent="0.2">
      <c r="A142" s="22">
        <v>9</v>
      </c>
      <c r="B142" s="45" t="s">
        <v>124</v>
      </c>
      <c r="C142" s="97" t="s">
        <v>125</v>
      </c>
      <c r="D142" s="97"/>
      <c r="E142" s="97"/>
      <c r="F142" s="47" t="s">
        <v>35</v>
      </c>
      <c r="G142" s="53">
        <v>11</v>
      </c>
      <c r="H142" s="49"/>
      <c r="I142" s="50"/>
      <c r="J142" s="66">
        <f>IF(AND(G142= "",H142= ""), 0, ROUND(ROUND(I142, 2) * ROUND(IF(H142="",G142,H142),  2), 2))</f>
        <v>0</v>
      </c>
      <c r="M142" s="46">
        <v>0.2</v>
      </c>
      <c r="Q142" s="22">
        <v>1355</v>
      </c>
    </row>
    <row r="143" spans="1:17" ht="15" hidden="1" customHeight="1" x14ac:dyDescent="0.2">
      <c r="A143" s="22" t="s">
        <v>78</v>
      </c>
    </row>
    <row r="144" spans="1:17" ht="33.75" customHeight="1" x14ac:dyDescent="0.2">
      <c r="A144" s="22" t="s">
        <v>79</v>
      </c>
      <c r="B144" s="51"/>
      <c r="C144" s="96" t="s">
        <v>126</v>
      </c>
      <c r="D144" s="96"/>
      <c r="E144" s="96"/>
      <c r="F144" s="96"/>
      <c r="G144" s="96"/>
      <c r="H144" s="96"/>
      <c r="I144" s="96"/>
      <c r="J144" s="67"/>
    </row>
    <row r="145" spans="1:17" ht="15" hidden="1" customHeight="1" x14ac:dyDescent="0.2">
      <c r="A145" s="22" t="s">
        <v>121</v>
      </c>
      <c r="C145" s="22" t="s">
        <v>127</v>
      </c>
    </row>
    <row r="146" spans="1:17" ht="15" hidden="1" customHeight="1" x14ac:dyDescent="0.2">
      <c r="A146" s="22" t="s">
        <v>81</v>
      </c>
      <c r="C146" s="22" t="s">
        <v>123</v>
      </c>
    </row>
    <row r="147" spans="1:17" ht="15" hidden="1" customHeight="1" x14ac:dyDescent="0.2">
      <c r="A147" s="22" t="s">
        <v>83</v>
      </c>
    </row>
    <row r="148" spans="1:17" ht="12" x14ac:dyDescent="0.2">
      <c r="A148" s="22">
        <v>8</v>
      </c>
      <c r="B148" s="45" t="s">
        <v>128</v>
      </c>
      <c r="C148" s="102" t="s">
        <v>129</v>
      </c>
      <c r="D148" s="102"/>
      <c r="E148" s="102"/>
      <c r="J148" s="64"/>
    </row>
    <row r="149" spans="1:17" ht="15" hidden="1" customHeight="1" x14ac:dyDescent="0.2">
      <c r="A149" s="22" t="s">
        <v>69</v>
      </c>
    </row>
    <row r="150" spans="1:17" ht="33.75" customHeight="1" x14ac:dyDescent="0.2">
      <c r="A150" s="22" t="s">
        <v>89</v>
      </c>
      <c r="B150" s="51"/>
      <c r="C150" s="96" t="s">
        <v>130</v>
      </c>
      <c r="D150" s="96"/>
      <c r="E150" s="96"/>
      <c r="F150" s="96"/>
      <c r="G150" s="96"/>
      <c r="H150" s="96"/>
      <c r="I150" s="96"/>
      <c r="J150" s="67"/>
    </row>
    <row r="151" spans="1:17" ht="11.25" x14ac:dyDescent="0.2">
      <c r="A151" s="22">
        <v>9</v>
      </c>
      <c r="B151" s="45" t="s">
        <v>131</v>
      </c>
      <c r="C151" s="97" t="s">
        <v>132</v>
      </c>
      <c r="D151" s="97"/>
      <c r="E151" s="97"/>
      <c r="F151" s="47" t="s">
        <v>36</v>
      </c>
      <c r="G151" s="48">
        <v>4</v>
      </c>
      <c r="H151" s="49"/>
      <c r="I151" s="50"/>
      <c r="J151" s="66">
        <f>IF(AND(G151= "",H151= ""), 0, ROUND(ROUND(I151, 2) * ROUND(IF(H151="",G151,H151),  0), 2))</f>
        <v>0</v>
      </c>
      <c r="M151" s="46">
        <v>0.2</v>
      </c>
      <c r="Q151" s="22">
        <v>1355</v>
      </c>
    </row>
    <row r="152" spans="1:17" ht="15" hidden="1" customHeight="1" x14ac:dyDescent="0.2">
      <c r="A152" s="22" t="s">
        <v>81</v>
      </c>
      <c r="C152" s="22" t="s">
        <v>133</v>
      </c>
    </row>
    <row r="153" spans="1:17" ht="15" hidden="1" customHeight="1" x14ac:dyDescent="0.2">
      <c r="A153" s="22" t="s">
        <v>83</v>
      </c>
    </row>
    <row r="154" spans="1:17" ht="11.25" x14ac:dyDescent="0.2">
      <c r="A154" s="22">
        <v>9</v>
      </c>
      <c r="B154" s="45" t="s">
        <v>134</v>
      </c>
      <c r="C154" s="97" t="s">
        <v>135</v>
      </c>
      <c r="D154" s="97"/>
      <c r="E154" s="97"/>
      <c r="F154" s="47" t="s">
        <v>36</v>
      </c>
      <c r="G154" s="48">
        <v>3</v>
      </c>
      <c r="H154" s="49"/>
      <c r="I154" s="50"/>
      <c r="J154" s="66">
        <f>IF(AND(G154= "",H154= ""), 0, ROUND(ROUND(I154, 2) * ROUND(IF(H154="",G154,H154),  0), 2))</f>
        <v>0</v>
      </c>
      <c r="M154" s="46">
        <v>0.2</v>
      </c>
      <c r="Q154" s="22">
        <v>1355</v>
      </c>
    </row>
    <row r="155" spans="1:17" ht="15" hidden="1" customHeight="1" x14ac:dyDescent="0.2">
      <c r="A155" s="22" t="s">
        <v>121</v>
      </c>
      <c r="C155" s="22" t="s">
        <v>136</v>
      </c>
    </row>
    <row r="156" spans="1:17" ht="15" hidden="1" customHeight="1" x14ac:dyDescent="0.2">
      <c r="A156" s="22" t="s">
        <v>121</v>
      </c>
      <c r="C156" s="22" t="s">
        <v>137</v>
      </c>
    </row>
    <row r="157" spans="1:17" ht="15" hidden="1" customHeight="1" x14ac:dyDescent="0.2">
      <c r="A157" s="22" t="s">
        <v>81</v>
      </c>
      <c r="C157" s="22" t="s">
        <v>138</v>
      </c>
    </row>
    <row r="158" spans="1:17" ht="15" hidden="1" customHeight="1" x14ac:dyDescent="0.2">
      <c r="A158" s="22" t="s">
        <v>83</v>
      </c>
    </row>
    <row r="159" spans="1:17" ht="15" hidden="1" customHeight="1" x14ac:dyDescent="0.2">
      <c r="A159" s="22" t="s">
        <v>70</v>
      </c>
    </row>
    <row r="160" spans="1:17" ht="12" x14ac:dyDescent="0.2">
      <c r="A160" s="22">
        <v>8</v>
      </c>
      <c r="B160" s="45" t="s">
        <v>139</v>
      </c>
      <c r="C160" s="102" t="s">
        <v>140</v>
      </c>
      <c r="D160" s="102"/>
      <c r="E160" s="102"/>
      <c r="J160" s="64"/>
    </row>
    <row r="161" spans="1:17" ht="15" hidden="1" customHeight="1" x14ac:dyDescent="0.2">
      <c r="A161" s="22" t="s">
        <v>69</v>
      </c>
    </row>
    <row r="162" spans="1:17" ht="33.75" customHeight="1" x14ac:dyDescent="0.2">
      <c r="A162" s="22" t="s">
        <v>89</v>
      </c>
      <c r="B162" s="51"/>
      <c r="C162" s="96" t="s">
        <v>141</v>
      </c>
      <c r="D162" s="96"/>
      <c r="E162" s="96"/>
      <c r="F162" s="96"/>
      <c r="G162" s="96"/>
      <c r="H162" s="96"/>
      <c r="I162" s="96"/>
      <c r="J162" s="67"/>
    </row>
    <row r="163" spans="1:17" ht="11.25" x14ac:dyDescent="0.2">
      <c r="A163" s="22">
        <v>9</v>
      </c>
      <c r="B163" s="45" t="s">
        <v>142</v>
      </c>
      <c r="C163" s="97" t="s">
        <v>135</v>
      </c>
      <c r="D163" s="97"/>
      <c r="E163" s="97"/>
      <c r="F163" s="47" t="s">
        <v>36</v>
      </c>
      <c r="G163" s="48">
        <v>4</v>
      </c>
      <c r="H163" s="49"/>
      <c r="I163" s="50"/>
      <c r="J163" s="66">
        <f>IF(AND(G163= "",H163= ""), 0, ROUND(ROUND(I163, 2) * ROUND(IF(H163="",G163,H163),  0), 2))</f>
        <v>0</v>
      </c>
      <c r="M163" s="46">
        <v>0.2</v>
      </c>
      <c r="Q163" s="22">
        <v>1355</v>
      </c>
    </row>
    <row r="164" spans="1:17" ht="15" hidden="1" customHeight="1" x14ac:dyDescent="0.2">
      <c r="A164" s="22" t="s">
        <v>121</v>
      </c>
      <c r="C164" s="22" t="s">
        <v>143</v>
      </c>
    </row>
    <row r="165" spans="1:17" ht="15" hidden="1" customHeight="1" x14ac:dyDescent="0.2">
      <c r="A165" s="22" t="s">
        <v>121</v>
      </c>
      <c r="C165" s="22" t="s">
        <v>144</v>
      </c>
    </row>
    <row r="166" spans="1:17" ht="15" hidden="1" customHeight="1" x14ac:dyDescent="0.2">
      <c r="A166" s="22" t="s">
        <v>81</v>
      </c>
      <c r="C166" s="22" t="s">
        <v>138</v>
      </c>
    </row>
    <row r="167" spans="1:17" ht="15" hidden="1" customHeight="1" x14ac:dyDescent="0.2">
      <c r="A167" s="22" t="s">
        <v>83</v>
      </c>
    </row>
    <row r="168" spans="1:17" ht="15" hidden="1" customHeight="1" x14ac:dyDescent="0.2">
      <c r="A168" s="22" t="s">
        <v>70</v>
      </c>
    </row>
    <row r="169" spans="1:17" ht="12" x14ac:dyDescent="0.2">
      <c r="A169" s="22">
        <v>8</v>
      </c>
      <c r="B169" s="45" t="s">
        <v>145</v>
      </c>
      <c r="C169" s="102" t="s">
        <v>146</v>
      </c>
      <c r="D169" s="102"/>
      <c r="E169" s="102"/>
      <c r="J169" s="64"/>
    </row>
    <row r="170" spans="1:17" ht="15" hidden="1" customHeight="1" x14ac:dyDescent="0.2">
      <c r="A170" s="22" t="s">
        <v>69</v>
      </c>
    </row>
    <row r="171" spans="1:17" ht="15" hidden="1" customHeight="1" x14ac:dyDescent="0.2">
      <c r="A171" s="22" t="s">
        <v>69</v>
      </c>
    </row>
    <row r="172" spans="1:17" ht="11.25" x14ac:dyDescent="0.2">
      <c r="A172" s="22">
        <v>9</v>
      </c>
      <c r="B172" s="45" t="s">
        <v>147</v>
      </c>
      <c r="C172" s="97" t="s">
        <v>148</v>
      </c>
      <c r="D172" s="97"/>
      <c r="E172" s="97"/>
      <c r="F172" s="47" t="s">
        <v>36</v>
      </c>
      <c r="G172" s="48">
        <v>1</v>
      </c>
      <c r="H172" s="49"/>
      <c r="I172" s="50"/>
      <c r="J172" s="66">
        <f>IF(AND(G172= "",H172= ""), 0, ROUND(ROUND(I172, 2) * ROUND(IF(H172="",G172,H172),  0), 2))</f>
        <v>0</v>
      </c>
      <c r="M172" s="46">
        <v>0.2</v>
      </c>
      <c r="Q172" s="22">
        <v>1355</v>
      </c>
    </row>
    <row r="173" spans="1:17" ht="33.75" customHeight="1" x14ac:dyDescent="0.2">
      <c r="A173" s="22" t="s">
        <v>79</v>
      </c>
      <c r="B173" s="51"/>
      <c r="C173" s="96" t="s">
        <v>149</v>
      </c>
      <c r="D173" s="96"/>
      <c r="E173" s="96"/>
      <c r="F173" s="96"/>
      <c r="G173" s="96"/>
      <c r="H173" s="96"/>
      <c r="I173" s="96"/>
      <c r="J173" s="67"/>
    </row>
    <row r="174" spans="1:17" ht="15" hidden="1" customHeight="1" x14ac:dyDescent="0.2">
      <c r="A174" s="22" t="s">
        <v>81</v>
      </c>
      <c r="C174" s="22" t="s">
        <v>82</v>
      </c>
    </row>
    <row r="175" spans="1:17" ht="15" hidden="1" customHeight="1" x14ac:dyDescent="0.2">
      <c r="A175" s="22" t="s">
        <v>83</v>
      </c>
    </row>
    <row r="176" spans="1:17" ht="15" hidden="1" customHeight="1" x14ac:dyDescent="0.2">
      <c r="A176" s="22" t="s">
        <v>70</v>
      </c>
    </row>
    <row r="177" spans="1:17" ht="11.25" x14ac:dyDescent="0.2">
      <c r="A177" s="22">
        <v>9</v>
      </c>
      <c r="B177" s="45" t="s">
        <v>150</v>
      </c>
      <c r="C177" s="97" t="s">
        <v>151</v>
      </c>
      <c r="D177" s="97"/>
      <c r="E177" s="97"/>
      <c r="F177" s="47" t="s">
        <v>35</v>
      </c>
      <c r="G177" s="53">
        <v>10</v>
      </c>
      <c r="H177" s="49"/>
      <c r="I177" s="50"/>
      <c r="J177" s="66">
        <f>IF(AND(G177= "",H177= ""), 0, ROUND(ROUND(I177, 2) * ROUND(IF(H177="",G177,H177),  2), 2))</f>
        <v>0</v>
      </c>
      <c r="M177" s="46">
        <v>0.2</v>
      </c>
      <c r="Q177" s="22">
        <v>1355</v>
      </c>
    </row>
    <row r="178" spans="1:17" ht="15" hidden="1" customHeight="1" x14ac:dyDescent="0.2">
      <c r="A178" s="22" t="s">
        <v>78</v>
      </c>
    </row>
    <row r="179" spans="1:17" ht="45" customHeight="1" x14ac:dyDescent="0.2">
      <c r="A179" s="22" t="s">
        <v>79</v>
      </c>
      <c r="B179" s="51"/>
      <c r="C179" s="96" t="s">
        <v>152</v>
      </c>
      <c r="D179" s="96"/>
      <c r="E179" s="96"/>
      <c r="F179" s="96"/>
      <c r="G179" s="96"/>
      <c r="H179" s="96"/>
      <c r="I179" s="96"/>
      <c r="J179" s="67"/>
    </row>
    <row r="180" spans="1:17" ht="15" hidden="1" customHeight="1" x14ac:dyDescent="0.2">
      <c r="A180" s="22" t="s">
        <v>121</v>
      </c>
      <c r="C180" s="22" t="s">
        <v>153</v>
      </c>
    </row>
    <row r="181" spans="1:17" ht="15" hidden="1" customHeight="1" x14ac:dyDescent="0.2">
      <c r="A181" s="22" t="s">
        <v>121</v>
      </c>
      <c r="C181" s="22" t="s">
        <v>154</v>
      </c>
    </row>
    <row r="182" spans="1:17" ht="15" hidden="1" customHeight="1" x14ac:dyDescent="0.2">
      <c r="A182" s="22" t="s">
        <v>81</v>
      </c>
      <c r="C182" s="22" t="s">
        <v>123</v>
      </c>
    </row>
    <row r="183" spans="1:17" ht="15" hidden="1" customHeight="1" x14ac:dyDescent="0.2">
      <c r="A183" s="22" t="s">
        <v>83</v>
      </c>
    </row>
    <row r="184" spans="1:17" ht="12" x14ac:dyDescent="0.2">
      <c r="A184" s="22">
        <v>8</v>
      </c>
      <c r="B184" s="45" t="s">
        <v>155</v>
      </c>
      <c r="C184" s="102" t="s">
        <v>156</v>
      </c>
      <c r="D184" s="102"/>
      <c r="E184" s="102"/>
      <c r="J184" s="64"/>
    </row>
    <row r="185" spans="1:17" ht="11.25" x14ac:dyDescent="0.2">
      <c r="A185" s="22">
        <v>9</v>
      </c>
      <c r="B185" s="45" t="s">
        <v>157</v>
      </c>
      <c r="C185" s="97" t="s">
        <v>158</v>
      </c>
      <c r="D185" s="97"/>
      <c r="E185" s="97"/>
      <c r="F185" s="47" t="s">
        <v>159</v>
      </c>
      <c r="G185" s="54">
        <v>1.2</v>
      </c>
      <c r="H185" s="49"/>
      <c r="I185" s="50"/>
      <c r="J185" s="66">
        <f>IF(AND(G185= "",H185= ""), 0, ROUND(ROUND(I185, 2) * ROUND(IF(H185="",G185,H185),  3), 2))</f>
        <v>0</v>
      </c>
      <c r="M185" s="46">
        <v>0.2</v>
      </c>
      <c r="Q185" s="22">
        <v>1355</v>
      </c>
    </row>
    <row r="186" spans="1:17" ht="15" hidden="1" customHeight="1" x14ac:dyDescent="0.2">
      <c r="A186" s="22" t="s">
        <v>78</v>
      </c>
    </row>
    <row r="187" spans="1:17" ht="33.75" customHeight="1" x14ac:dyDescent="0.2">
      <c r="A187" s="22" t="s">
        <v>79</v>
      </c>
      <c r="B187" s="51"/>
      <c r="C187" s="96" t="s">
        <v>160</v>
      </c>
      <c r="D187" s="96"/>
      <c r="E187" s="96"/>
      <c r="F187" s="96"/>
      <c r="G187" s="96"/>
      <c r="H187" s="96"/>
      <c r="I187" s="96"/>
      <c r="J187" s="67"/>
    </row>
    <row r="188" spans="1:17" ht="15" hidden="1" customHeight="1" x14ac:dyDescent="0.2">
      <c r="A188" s="22" t="s">
        <v>81</v>
      </c>
      <c r="C188" s="22" t="s">
        <v>161</v>
      </c>
    </row>
    <row r="189" spans="1:17" ht="15" hidden="1" customHeight="1" x14ac:dyDescent="0.2">
      <c r="A189" s="22" t="s">
        <v>83</v>
      </c>
    </row>
    <row r="190" spans="1:17" ht="11.25" x14ac:dyDescent="0.2">
      <c r="A190" s="22">
        <v>9</v>
      </c>
      <c r="B190" s="45" t="s">
        <v>162</v>
      </c>
      <c r="C190" s="97" t="s">
        <v>163</v>
      </c>
      <c r="D190" s="97"/>
      <c r="E190" s="97"/>
      <c r="F190" s="47" t="s">
        <v>159</v>
      </c>
      <c r="G190" s="54">
        <v>0.1</v>
      </c>
      <c r="H190" s="49"/>
      <c r="I190" s="50"/>
      <c r="J190" s="66">
        <f>IF(AND(G190= "",H190= ""), 0, ROUND(ROUND(I190, 2) * ROUND(IF(H190="",G190,H190),  3), 2))</f>
        <v>0</v>
      </c>
      <c r="M190" s="46">
        <v>0.2</v>
      </c>
      <c r="Q190" s="22">
        <v>1355</v>
      </c>
    </row>
    <row r="191" spans="1:17" ht="15" hidden="1" customHeight="1" x14ac:dyDescent="0.2">
      <c r="A191" s="22" t="s">
        <v>78</v>
      </c>
    </row>
    <row r="192" spans="1:17" ht="33.75" customHeight="1" x14ac:dyDescent="0.2">
      <c r="A192" s="22" t="s">
        <v>79</v>
      </c>
      <c r="B192" s="51"/>
      <c r="C192" s="96" t="s">
        <v>164</v>
      </c>
      <c r="D192" s="96"/>
      <c r="E192" s="96"/>
      <c r="F192" s="96"/>
      <c r="G192" s="96"/>
      <c r="H192" s="96"/>
      <c r="I192" s="96"/>
      <c r="J192" s="67"/>
    </row>
    <row r="193" spans="1:17" ht="15" hidden="1" customHeight="1" x14ac:dyDescent="0.2">
      <c r="A193" s="22" t="s">
        <v>81</v>
      </c>
      <c r="C193" s="22" t="s">
        <v>165</v>
      </c>
    </row>
    <row r="194" spans="1:17" ht="15" hidden="1" customHeight="1" x14ac:dyDescent="0.2">
      <c r="A194" s="22" t="s">
        <v>83</v>
      </c>
    </row>
    <row r="195" spans="1:17" ht="11.25" x14ac:dyDescent="0.2">
      <c r="A195" s="22">
        <v>9</v>
      </c>
      <c r="B195" s="45" t="s">
        <v>166</v>
      </c>
      <c r="C195" s="97" t="s">
        <v>167</v>
      </c>
      <c r="D195" s="97"/>
      <c r="E195" s="97"/>
      <c r="F195" s="47" t="s">
        <v>168</v>
      </c>
      <c r="G195" s="54">
        <v>90</v>
      </c>
      <c r="H195" s="49"/>
      <c r="I195" s="50"/>
      <c r="J195" s="66">
        <f>IF(AND(G195= "",H195= ""), 0, ROUND(ROUND(I195, 2) * ROUND(IF(H195="",G195,H195),  3), 2))</f>
        <v>0</v>
      </c>
      <c r="M195" s="46">
        <v>0.2</v>
      </c>
      <c r="Q195" s="22">
        <v>1355</v>
      </c>
    </row>
    <row r="196" spans="1:17" ht="15" hidden="1" customHeight="1" x14ac:dyDescent="0.2">
      <c r="A196" s="22" t="s">
        <v>78</v>
      </c>
    </row>
    <row r="197" spans="1:17" ht="33.75" customHeight="1" x14ac:dyDescent="0.2">
      <c r="A197" s="22" t="s">
        <v>79</v>
      </c>
      <c r="B197" s="51"/>
      <c r="C197" s="96" t="s">
        <v>169</v>
      </c>
      <c r="D197" s="96"/>
      <c r="E197" s="96"/>
      <c r="F197" s="96"/>
      <c r="G197" s="96"/>
      <c r="H197" s="96"/>
      <c r="I197" s="96"/>
      <c r="J197" s="67"/>
    </row>
    <row r="198" spans="1:17" ht="15" hidden="1" customHeight="1" x14ac:dyDescent="0.2">
      <c r="A198" s="22" t="s">
        <v>81</v>
      </c>
      <c r="C198" s="22" t="s">
        <v>170</v>
      </c>
    </row>
    <row r="199" spans="1:17" ht="15" hidden="1" customHeight="1" x14ac:dyDescent="0.2">
      <c r="A199" s="22" t="s">
        <v>83</v>
      </c>
    </row>
    <row r="200" spans="1:17" ht="11.25" x14ac:dyDescent="0.2">
      <c r="A200" s="22">
        <v>9</v>
      </c>
      <c r="B200" s="45" t="s">
        <v>171</v>
      </c>
      <c r="C200" s="97" t="s">
        <v>172</v>
      </c>
      <c r="D200" s="97"/>
      <c r="E200" s="97"/>
      <c r="F200" s="47" t="s">
        <v>159</v>
      </c>
      <c r="G200" s="54">
        <v>0.6</v>
      </c>
      <c r="H200" s="49"/>
      <c r="I200" s="50"/>
      <c r="J200" s="66">
        <f>IF(AND(G200= "",H200= ""), 0, ROUND(ROUND(I200, 2) * ROUND(IF(H200="",G200,H200),  3), 2))</f>
        <v>0</v>
      </c>
      <c r="M200" s="46">
        <v>0.2</v>
      </c>
      <c r="Q200" s="22">
        <v>1355</v>
      </c>
    </row>
    <row r="201" spans="1:17" ht="15" hidden="1" customHeight="1" x14ac:dyDescent="0.2">
      <c r="A201" s="22" t="s">
        <v>78</v>
      </c>
    </row>
    <row r="202" spans="1:17" ht="33.75" customHeight="1" x14ac:dyDescent="0.2">
      <c r="A202" s="22" t="s">
        <v>79</v>
      </c>
      <c r="B202" s="51"/>
      <c r="C202" s="96" t="s">
        <v>160</v>
      </c>
      <c r="D202" s="96"/>
      <c r="E202" s="96"/>
      <c r="F202" s="96"/>
      <c r="G202" s="96"/>
      <c r="H202" s="96"/>
      <c r="I202" s="96"/>
      <c r="J202" s="67"/>
    </row>
    <row r="203" spans="1:17" ht="15" hidden="1" customHeight="1" x14ac:dyDescent="0.2">
      <c r="A203" s="22" t="s">
        <v>81</v>
      </c>
      <c r="C203" s="22" t="s">
        <v>173</v>
      </c>
    </row>
    <row r="204" spans="1:17" ht="15" hidden="1" customHeight="1" x14ac:dyDescent="0.2">
      <c r="A204" s="22" t="s">
        <v>83</v>
      </c>
    </row>
    <row r="205" spans="1:17" ht="15" hidden="1" customHeight="1" x14ac:dyDescent="0.2">
      <c r="A205" s="22" t="s">
        <v>70</v>
      </c>
    </row>
    <row r="206" spans="1:17" ht="11.25" x14ac:dyDescent="0.2">
      <c r="A206" s="22">
        <v>9</v>
      </c>
      <c r="B206" s="45" t="s">
        <v>174</v>
      </c>
      <c r="C206" s="97" t="s">
        <v>175</v>
      </c>
      <c r="D206" s="97"/>
      <c r="E206" s="97"/>
      <c r="F206" s="47" t="s">
        <v>36</v>
      </c>
      <c r="G206" s="48">
        <v>1</v>
      </c>
      <c r="H206" s="49"/>
      <c r="I206" s="50"/>
      <c r="J206" s="66">
        <f>IF(AND(G206= "",H206= ""), 0, ROUND(ROUND(I206, 2) * ROUND(IF(H206="",G206,H206),  0), 2))</f>
        <v>0</v>
      </c>
      <c r="M206" s="46">
        <v>0.2</v>
      </c>
      <c r="Q206" s="22">
        <v>1355</v>
      </c>
    </row>
    <row r="207" spans="1:17" ht="15" hidden="1" customHeight="1" x14ac:dyDescent="0.2">
      <c r="A207" s="22" t="s">
        <v>78</v>
      </c>
    </row>
    <row r="208" spans="1:17" ht="33.75" customHeight="1" x14ac:dyDescent="0.2">
      <c r="A208" s="22" t="s">
        <v>79</v>
      </c>
      <c r="B208" s="51"/>
      <c r="C208" s="96" t="s">
        <v>176</v>
      </c>
      <c r="D208" s="96"/>
      <c r="E208" s="96"/>
      <c r="F208" s="96"/>
      <c r="G208" s="96"/>
      <c r="H208" s="96"/>
      <c r="I208" s="96"/>
      <c r="J208" s="67"/>
    </row>
    <row r="209" spans="1:17" ht="15" hidden="1" customHeight="1" x14ac:dyDescent="0.2">
      <c r="A209" s="22" t="s">
        <v>81</v>
      </c>
      <c r="C209" s="22" t="s">
        <v>82</v>
      </c>
    </row>
    <row r="210" spans="1:17" ht="15" hidden="1" customHeight="1" x14ac:dyDescent="0.2">
      <c r="A210" s="22" t="s">
        <v>83</v>
      </c>
    </row>
    <row r="211" spans="1:17" ht="11.25" x14ac:dyDescent="0.2">
      <c r="A211" s="22">
        <v>9</v>
      </c>
      <c r="B211" s="45" t="s">
        <v>177</v>
      </c>
      <c r="C211" s="97" t="s">
        <v>178</v>
      </c>
      <c r="D211" s="97"/>
      <c r="E211" s="97"/>
      <c r="F211" s="47" t="s">
        <v>77</v>
      </c>
      <c r="G211" s="48">
        <v>2</v>
      </c>
      <c r="H211" s="49"/>
      <c r="I211" s="50"/>
      <c r="J211" s="66">
        <f>IF(AND(G211= "",H211= ""), 0, ROUND(ROUND(I211, 2) * ROUND(IF(H211="",G211,H211),  0), 2))</f>
        <v>0</v>
      </c>
      <c r="M211" s="46">
        <v>0.2</v>
      </c>
      <c r="Q211" s="22">
        <v>1355</v>
      </c>
    </row>
    <row r="212" spans="1:17" ht="15" hidden="1" customHeight="1" x14ac:dyDescent="0.2">
      <c r="A212" s="22" t="s">
        <v>78</v>
      </c>
    </row>
    <row r="213" spans="1:17" ht="33.75" customHeight="1" x14ac:dyDescent="0.2">
      <c r="A213" s="22" t="s">
        <v>79</v>
      </c>
      <c r="B213" s="51"/>
      <c r="C213" s="96" t="s">
        <v>179</v>
      </c>
      <c r="D213" s="96"/>
      <c r="E213" s="96"/>
      <c r="F213" s="96"/>
      <c r="G213" s="96"/>
      <c r="H213" s="96"/>
      <c r="I213" s="96"/>
      <c r="J213" s="67"/>
    </row>
    <row r="214" spans="1:17" ht="15" hidden="1" customHeight="1" x14ac:dyDescent="0.2">
      <c r="A214" s="22" t="s">
        <v>81</v>
      </c>
      <c r="C214" s="22" t="s">
        <v>180</v>
      </c>
    </row>
    <row r="215" spans="1:17" ht="15" hidden="1" customHeight="1" x14ac:dyDescent="0.2">
      <c r="A215" s="22" t="s">
        <v>83</v>
      </c>
    </row>
    <row r="216" spans="1:17" ht="11.25" x14ac:dyDescent="0.2">
      <c r="A216" s="22">
        <v>9</v>
      </c>
      <c r="B216" s="45" t="s">
        <v>181</v>
      </c>
      <c r="C216" s="97" t="s">
        <v>182</v>
      </c>
      <c r="D216" s="97"/>
      <c r="E216" s="97"/>
      <c r="F216" s="47" t="s">
        <v>35</v>
      </c>
      <c r="G216" s="53">
        <v>5</v>
      </c>
      <c r="H216" s="49"/>
      <c r="I216" s="50"/>
      <c r="J216" s="66">
        <f>IF(AND(G216= "",H216= ""), 0, ROUND(ROUND(I216, 2) * ROUND(IF(H216="",G216,H216),  2), 2))</f>
        <v>0</v>
      </c>
      <c r="M216" s="46">
        <v>0.2</v>
      </c>
      <c r="Q216" s="22">
        <v>1355</v>
      </c>
    </row>
    <row r="217" spans="1:17" ht="15" hidden="1" customHeight="1" x14ac:dyDescent="0.2">
      <c r="A217" s="22" t="s">
        <v>78</v>
      </c>
    </row>
    <row r="218" spans="1:17" ht="33.75" customHeight="1" x14ac:dyDescent="0.2">
      <c r="A218" s="22" t="s">
        <v>79</v>
      </c>
      <c r="B218" s="51"/>
      <c r="C218" s="96" t="s">
        <v>183</v>
      </c>
      <c r="D218" s="96"/>
      <c r="E218" s="96"/>
      <c r="F218" s="96"/>
      <c r="G218" s="96"/>
      <c r="H218" s="96"/>
      <c r="I218" s="96"/>
      <c r="J218" s="67"/>
    </row>
    <row r="219" spans="1:17" ht="15" hidden="1" customHeight="1" x14ac:dyDescent="0.2">
      <c r="A219" s="22" t="s">
        <v>121</v>
      </c>
      <c r="C219" s="22" t="s">
        <v>184</v>
      </c>
    </row>
    <row r="220" spans="1:17" ht="15" hidden="1" customHeight="1" x14ac:dyDescent="0.2">
      <c r="A220" s="22" t="s">
        <v>121</v>
      </c>
      <c r="C220" s="22" t="s">
        <v>185</v>
      </c>
    </row>
    <row r="221" spans="1:17" ht="15" hidden="1" customHeight="1" x14ac:dyDescent="0.2">
      <c r="A221" s="22" t="s">
        <v>81</v>
      </c>
      <c r="C221" s="22" t="s">
        <v>123</v>
      </c>
    </row>
    <row r="222" spans="1:17" ht="15" hidden="1" customHeight="1" x14ac:dyDescent="0.2">
      <c r="A222" s="22" t="s">
        <v>83</v>
      </c>
    </row>
    <row r="223" spans="1:17" ht="15" customHeight="1" x14ac:dyDescent="0.2">
      <c r="A223" s="22" t="s">
        <v>96</v>
      </c>
      <c r="B223" s="52"/>
      <c r="C223" s="75"/>
      <c r="D223" s="75"/>
      <c r="E223" s="75"/>
      <c r="J223" s="68"/>
    </row>
    <row r="224" spans="1:17" ht="12.75" x14ac:dyDescent="0.2">
      <c r="B224" s="52"/>
      <c r="C224" s="100" t="s">
        <v>99</v>
      </c>
      <c r="D224" s="100"/>
      <c r="E224" s="100"/>
      <c r="F224" s="98"/>
      <c r="G224" s="98"/>
      <c r="H224" s="98"/>
      <c r="I224" s="98"/>
      <c r="J224" s="99"/>
    </row>
    <row r="225" spans="1:17" ht="15" customHeight="1" x14ac:dyDescent="0.2">
      <c r="B225" s="52"/>
      <c r="C225" s="75"/>
      <c r="D225" s="75"/>
      <c r="E225" s="75"/>
      <c r="F225" s="75"/>
      <c r="G225" s="75"/>
      <c r="H225" s="75"/>
      <c r="I225" s="75"/>
      <c r="J225" s="101"/>
    </row>
    <row r="226" spans="1:17" ht="15" customHeight="1" x14ac:dyDescent="0.2">
      <c r="B226" s="52"/>
      <c r="C226" s="91" t="s">
        <v>97</v>
      </c>
      <c r="D226" s="91"/>
      <c r="E226" s="91"/>
      <c r="F226" s="92">
        <f>SUMIF(K103:K223, IF(K102="","",K102), J103:J223)</f>
        <v>0</v>
      </c>
      <c r="G226" s="92"/>
      <c r="H226" s="92"/>
      <c r="I226" s="92"/>
      <c r="J226" s="93"/>
    </row>
    <row r="227" spans="1:17" ht="15.75" x14ac:dyDescent="0.2">
      <c r="A227" s="22">
        <v>3</v>
      </c>
      <c r="B227" s="44" t="s">
        <v>186</v>
      </c>
      <c r="C227" s="103" t="s">
        <v>187</v>
      </c>
      <c r="D227" s="103"/>
      <c r="E227" s="103"/>
      <c r="F227" s="41"/>
      <c r="G227" s="41"/>
      <c r="H227" s="41"/>
      <c r="I227" s="41"/>
      <c r="J227" s="62"/>
    </row>
    <row r="228" spans="1:17" ht="11.25" x14ac:dyDescent="0.2">
      <c r="A228" s="22">
        <v>9</v>
      </c>
      <c r="B228" s="45" t="s">
        <v>188</v>
      </c>
      <c r="C228" s="97" t="s">
        <v>104</v>
      </c>
      <c r="D228" s="97"/>
      <c r="E228" s="97"/>
      <c r="F228" s="47" t="s">
        <v>77</v>
      </c>
      <c r="G228" s="48">
        <v>1</v>
      </c>
      <c r="H228" s="49"/>
      <c r="I228" s="50"/>
      <c r="J228" s="66">
        <f>IF(AND(G228= "",H228= ""), 0, ROUND(ROUND(I228, 2) * ROUND(IF(H228="",G228,H228),  0), 2))</f>
        <v>0</v>
      </c>
      <c r="M228" s="46">
        <v>0.2</v>
      </c>
      <c r="Q228" s="22">
        <v>1355</v>
      </c>
    </row>
    <row r="229" spans="1:17" ht="15" hidden="1" customHeight="1" x14ac:dyDescent="0.2">
      <c r="A229" s="22" t="s">
        <v>78</v>
      </c>
    </row>
    <row r="230" spans="1:17" ht="15" hidden="1" customHeight="1" x14ac:dyDescent="0.2">
      <c r="A230" s="22" t="s">
        <v>78</v>
      </c>
    </row>
    <row r="231" spans="1:17" ht="15" hidden="1" customHeight="1" x14ac:dyDescent="0.2">
      <c r="A231" s="22" t="s">
        <v>78</v>
      </c>
    </row>
    <row r="232" spans="1:17" ht="15" hidden="1" customHeight="1" x14ac:dyDescent="0.2">
      <c r="A232" s="22" t="s">
        <v>78</v>
      </c>
    </row>
    <row r="233" spans="1:17" ht="45" customHeight="1" x14ac:dyDescent="0.2">
      <c r="A233" s="22" t="s">
        <v>79</v>
      </c>
      <c r="B233" s="51"/>
      <c r="C233" s="96" t="s">
        <v>189</v>
      </c>
      <c r="D233" s="96"/>
      <c r="E233" s="96"/>
      <c r="F233" s="96"/>
      <c r="G233" s="96"/>
      <c r="H233" s="96"/>
      <c r="I233" s="96"/>
      <c r="J233" s="67"/>
    </row>
    <row r="234" spans="1:17" ht="15" hidden="1" customHeight="1" x14ac:dyDescent="0.2">
      <c r="A234" s="22" t="s">
        <v>81</v>
      </c>
      <c r="C234" s="22" t="s">
        <v>82</v>
      </c>
    </row>
    <row r="235" spans="1:17" ht="15" hidden="1" customHeight="1" x14ac:dyDescent="0.2">
      <c r="A235" s="22" t="s">
        <v>83</v>
      </c>
    </row>
    <row r="236" spans="1:17" ht="11.25" x14ac:dyDescent="0.2">
      <c r="A236" s="22">
        <v>9</v>
      </c>
      <c r="B236" s="45" t="s">
        <v>190</v>
      </c>
      <c r="C236" s="97" t="s">
        <v>107</v>
      </c>
      <c r="D236" s="97"/>
      <c r="E236" s="97"/>
      <c r="F236" s="47" t="s">
        <v>77</v>
      </c>
      <c r="G236" s="48">
        <v>1</v>
      </c>
      <c r="H236" s="49"/>
      <c r="I236" s="50"/>
      <c r="J236" s="66">
        <f>IF(AND(G236= "",H236= ""), 0, ROUND(ROUND(I236, 2) * ROUND(IF(H236="",G236,H236),  0), 2))</f>
        <v>0</v>
      </c>
      <c r="M236" s="46">
        <v>0.2</v>
      </c>
      <c r="Q236" s="22">
        <v>1355</v>
      </c>
    </row>
    <row r="237" spans="1:17" ht="15" hidden="1" customHeight="1" x14ac:dyDescent="0.2">
      <c r="A237" s="22" t="s">
        <v>78</v>
      </c>
    </row>
    <row r="238" spans="1:17" ht="33.75" customHeight="1" x14ac:dyDescent="0.2">
      <c r="A238" s="22" t="s">
        <v>79</v>
      </c>
      <c r="B238" s="51"/>
      <c r="C238" s="96" t="s">
        <v>191</v>
      </c>
      <c r="D238" s="96"/>
      <c r="E238" s="96"/>
      <c r="F238" s="96"/>
      <c r="G238" s="96"/>
      <c r="H238" s="96"/>
      <c r="I238" s="96"/>
      <c r="J238" s="67"/>
    </row>
    <row r="239" spans="1:17" ht="15" hidden="1" customHeight="1" x14ac:dyDescent="0.2">
      <c r="A239" s="22" t="s">
        <v>81</v>
      </c>
      <c r="C239" s="22" t="s">
        <v>82</v>
      </c>
    </row>
    <row r="240" spans="1:17" ht="15" hidden="1" customHeight="1" x14ac:dyDescent="0.2">
      <c r="A240" s="22" t="s">
        <v>83</v>
      </c>
    </row>
    <row r="241" spans="1:17" ht="11.25" x14ac:dyDescent="0.2">
      <c r="A241" s="22">
        <v>9</v>
      </c>
      <c r="B241" s="45" t="s">
        <v>192</v>
      </c>
      <c r="C241" s="97" t="s">
        <v>193</v>
      </c>
      <c r="D241" s="97"/>
      <c r="E241" s="97"/>
      <c r="F241" s="47" t="s">
        <v>77</v>
      </c>
      <c r="G241" s="48">
        <v>1</v>
      </c>
      <c r="H241" s="49"/>
      <c r="I241" s="50"/>
      <c r="J241" s="66">
        <f>IF(AND(G241= "",H241= ""), 0, ROUND(ROUND(I241, 2) * ROUND(IF(H241="",G241,H241),  0), 2))</f>
        <v>0</v>
      </c>
      <c r="M241" s="46">
        <v>0.2</v>
      </c>
      <c r="Q241" s="22">
        <v>1355</v>
      </c>
    </row>
    <row r="242" spans="1:17" ht="15" hidden="1" customHeight="1" x14ac:dyDescent="0.2">
      <c r="A242" s="22" t="s">
        <v>78</v>
      </c>
    </row>
    <row r="243" spans="1:17" ht="33.75" customHeight="1" x14ac:dyDescent="0.2">
      <c r="A243" s="22" t="s">
        <v>79</v>
      </c>
      <c r="B243" s="51"/>
      <c r="C243" s="96" t="s">
        <v>194</v>
      </c>
      <c r="D243" s="96"/>
      <c r="E243" s="96"/>
      <c r="F243" s="96"/>
      <c r="G243" s="96"/>
      <c r="H243" s="96"/>
      <c r="I243" s="96"/>
      <c r="J243" s="67"/>
    </row>
    <row r="244" spans="1:17" ht="15" hidden="1" customHeight="1" x14ac:dyDescent="0.2">
      <c r="A244" s="22" t="s">
        <v>81</v>
      </c>
      <c r="C244" s="22" t="s">
        <v>82</v>
      </c>
    </row>
    <row r="245" spans="1:17" ht="15" hidden="1" customHeight="1" x14ac:dyDescent="0.2">
      <c r="A245" s="22" t="s">
        <v>83</v>
      </c>
    </row>
    <row r="246" spans="1:17" ht="11.25" x14ac:dyDescent="0.2">
      <c r="A246" s="22">
        <v>9</v>
      </c>
      <c r="B246" s="45" t="s">
        <v>195</v>
      </c>
      <c r="C246" s="97" t="s">
        <v>125</v>
      </c>
      <c r="D246" s="97"/>
      <c r="E246" s="97"/>
      <c r="F246" s="47" t="s">
        <v>35</v>
      </c>
      <c r="G246" s="53">
        <v>10</v>
      </c>
      <c r="H246" s="49"/>
      <c r="I246" s="50"/>
      <c r="J246" s="66">
        <f>IF(AND(G246= "",H246= ""), 0, ROUND(ROUND(I246, 2) * ROUND(IF(H246="",G246,H246),  2), 2))</f>
        <v>0</v>
      </c>
      <c r="M246" s="46">
        <v>0.2</v>
      </c>
      <c r="Q246" s="22">
        <v>1355</v>
      </c>
    </row>
    <row r="247" spans="1:17" ht="15" hidden="1" customHeight="1" x14ac:dyDescent="0.2">
      <c r="A247" s="22" t="s">
        <v>78</v>
      </c>
    </row>
    <row r="248" spans="1:17" ht="33.75" customHeight="1" x14ac:dyDescent="0.2">
      <c r="A248" s="22" t="s">
        <v>79</v>
      </c>
      <c r="B248" s="51"/>
      <c r="C248" s="96" t="s">
        <v>196</v>
      </c>
      <c r="D248" s="96"/>
      <c r="E248" s="96"/>
      <c r="F248" s="96"/>
      <c r="G248" s="96"/>
      <c r="H248" s="96"/>
      <c r="I248" s="96"/>
      <c r="J248" s="67"/>
    </row>
    <row r="249" spans="1:17" ht="15" hidden="1" customHeight="1" x14ac:dyDescent="0.2">
      <c r="A249" s="22" t="s">
        <v>121</v>
      </c>
      <c r="C249" s="22" t="s">
        <v>197</v>
      </c>
    </row>
    <row r="250" spans="1:17" ht="15" hidden="1" customHeight="1" x14ac:dyDescent="0.2">
      <c r="A250" s="22" t="s">
        <v>81</v>
      </c>
      <c r="C250" s="22" t="s">
        <v>123</v>
      </c>
    </row>
    <row r="251" spans="1:17" ht="15" hidden="1" customHeight="1" x14ac:dyDescent="0.2">
      <c r="A251" s="22" t="s">
        <v>83</v>
      </c>
    </row>
    <row r="252" spans="1:17" ht="12" x14ac:dyDescent="0.2">
      <c r="A252" s="22">
        <v>8</v>
      </c>
      <c r="B252" s="45" t="s">
        <v>198</v>
      </c>
      <c r="C252" s="102" t="s">
        <v>129</v>
      </c>
      <c r="D252" s="102"/>
      <c r="E252" s="102"/>
      <c r="J252" s="64"/>
    </row>
    <row r="253" spans="1:17" ht="15" hidden="1" customHeight="1" x14ac:dyDescent="0.2">
      <c r="A253" s="22" t="s">
        <v>69</v>
      </c>
    </row>
    <row r="254" spans="1:17" ht="33.75" customHeight="1" x14ac:dyDescent="0.2">
      <c r="A254" s="22" t="s">
        <v>89</v>
      </c>
      <c r="B254" s="51"/>
      <c r="C254" s="96" t="s">
        <v>130</v>
      </c>
      <c r="D254" s="96"/>
      <c r="E254" s="96"/>
      <c r="F254" s="96"/>
      <c r="G254" s="96"/>
      <c r="H254" s="96"/>
      <c r="I254" s="96"/>
      <c r="J254" s="67"/>
    </row>
    <row r="255" spans="1:17" ht="11.25" x14ac:dyDescent="0.2">
      <c r="A255" s="22">
        <v>9</v>
      </c>
      <c r="B255" s="45" t="s">
        <v>199</v>
      </c>
      <c r="C255" s="97" t="s">
        <v>132</v>
      </c>
      <c r="D255" s="97"/>
      <c r="E255" s="97"/>
      <c r="F255" s="47" t="s">
        <v>36</v>
      </c>
      <c r="G255" s="48">
        <v>4</v>
      </c>
      <c r="H255" s="49"/>
      <c r="I255" s="50"/>
      <c r="J255" s="66">
        <f>IF(AND(G255= "",H255= ""), 0, ROUND(ROUND(I255, 2) * ROUND(IF(H255="",G255,H255),  0), 2))</f>
        <v>0</v>
      </c>
      <c r="M255" s="46">
        <v>0.2</v>
      </c>
      <c r="Q255" s="22">
        <v>1355</v>
      </c>
    </row>
    <row r="256" spans="1:17" ht="15" hidden="1" customHeight="1" x14ac:dyDescent="0.2">
      <c r="A256" s="22" t="s">
        <v>81</v>
      </c>
      <c r="C256" s="22" t="s">
        <v>133</v>
      </c>
    </row>
    <row r="257" spans="1:17" ht="15" hidden="1" customHeight="1" x14ac:dyDescent="0.2">
      <c r="A257" s="22" t="s">
        <v>83</v>
      </c>
    </row>
    <row r="258" spans="1:17" ht="11.25" x14ac:dyDescent="0.2">
      <c r="A258" s="22">
        <v>9</v>
      </c>
      <c r="B258" s="45" t="s">
        <v>200</v>
      </c>
      <c r="C258" s="97" t="s">
        <v>135</v>
      </c>
      <c r="D258" s="97"/>
      <c r="E258" s="97"/>
      <c r="F258" s="47" t="s">
        <v>36</v>
      </c>
      <c r="G258" s="48">
        <v>2</v>
      </c>
      <c r="H258" s="49"/>
      <c r="I258" s="50"/>
      <c r="J258" s="66">
        <f>IF(AND(G258= "",H258= ""), 0, ROUND(ROUND(I258, 2) * ROUND(IF(H258="",G258,H258),  0), 2))</f>
        <v>0</v>
      </c>
      <c r="M258" s="46">
        <v>0.2</v>
      </c>
      <c r="Q258" s="22">
        <v>1355</v>
      </c>
    </row>
    <row r="259" spans="1:17" ht="15" hidden="1" customHeight="1" x14ac:dyDescent="0.2">
      <c r="A259" s="22" t="s">
        <v>81</v>
      </c>
      <c r="C259" s="22" t="s">
        <v>180</v>
      </c>
    </row>
    <row r="260" spans="1:17" ht="15" hidden="1" customHeight="1" x14ac:dyDescent="0.2">
      <c r="A260" s="22" t="s">
        <v>83</v>
      </c>
    </row>
    <row r="261" spans="1:17" ht="15" hidden="1" customHeight="1" x14ac:dyDescent="0.2">
      <c r="A261" s="22" t="s">
        <v>70</v>
      </c>
    </row>
    <row r="262" spans="1:17" ht="12" x14ac:dyDescent="0.2">
      <c r="A262" s="22">
        <v>8</v>
      </c>
      <c r="B262" s="45" t="s">
        <v>201</v>
      </c>
      <c r="C262" s="102" t="s">
        <v>140</v>
      </c>
      <c r="D262" s="102"/>
      <c r="E262" s="102"/>
      <c r="J262" s="64"/>
    </row>
    <row r="263" spans="1:17" ht="15" hidden="1" customHeight="1" x14ac:dyDescent="0.2">
      <c r="A263" s="22" t="s">
        <v>69</v>
      </c>
    </row>
    <row r="264" spans="1:17" ht="33.75" customHeight="1" x14ac:dyDescent="0.2">
      <c r="A264" s="22" t="s">
        <v>89</v>
      </c>
      <c r="B264" s="51"/>
      <c r="C264" s="96" t="s">
        <v>202</v>
      </c>
      <c r="D264" s="96"/>
      <c r="E264" s="96"/>
      <c r="F264" s="96"/>
      <c r="G264" s="96"/>
      <c r="H264" s="96"/>
      <c r="I264" s="96"/>
      <c r="J264" s="67"/>
    </row>
    <row r="265" spans="1:17" ht="11.25" x14ac:dyDescent="0.2">
      <c r="A265" s="22">
        <v>9</v>
      </c>
      <c r="B265" s="45" t="s">
        <v>203</v>
      </c>
      <c r="C265" s="97" t="s">
        <v>135</v>
      </c>
      <c r="D265" s="97"/>
      <c r="E265" s="97"/>
      <c r="F265" s="47" t="s">
        <v>36</v>
      </c>
      <c r="G265" s="48">
        <v>4</v>
      </c>
      <c r="H265" s="49"/>
      <c r="I265" s="50"/>
      <c r="J265" s="66">
        <f>IF(AND(G265= "",H265= ""), 0, ROUND(ROUND(I265, 2) * ROUND(IF(H265="",G265,H265),  0), 2))</f>
        <v>0</v>
      </c>
      <c r="M265" s="46">
        <v>0.2</v>
      </c>
      <c r="Q265" s="22">
        <v>1355</v>
      </c>
    </row>
    <row r="266" spans="1:17" ht="15" hidden="1" customHeight="1" x14ac:dyDescent="0.2">
      <c r="A266" s="22" t="s">
        <v>121</v>
      </c>
      <c r="C266" s="22" t="s">
        <v>143</v>
      </c>
    </row>
    <row r="267" spans="1:17" ht="15" hidden="1" customHeight="1" x14ac:dyDescent="0.2">
      <c r="A267" s="22" t="s">
        <v>121</v>
      </c>
      <c r="C267" s="22" t="s">
        <v>144</v>
      </c>
    </row>
    <row r="268" spans="1:17" ht="15" hidden="1" customHeight="1" x14ac:dyDescent="0.2">
      <c r="A268" s="22" t="s">
        <v>81</v>
      </c>
      <c r="C268" s="22" t="s">
        <v>138</v>
      </c>
    </row>
    <row r="269" spans="1:17" ht="15" hidden="1" customHeight="1" x14ac:dyDescent="0.2">
      <c r="A269" s="22" t="s">
        <v>83</v>
      </c>
    </row>
    <row r="270" spans="1:17" ht="15" hidden="1" customHeight="1" x14ac:dyDescent="0.2">
      <c r="A270" s="22" t="s">
        <v>70</v>
      </c>
    </row>
    <row r="271" spans="1:17" ht="15" customHeight="1" x14ac:dyDescent="0.2">
      <c r="A271" s="22" t="s">
        <v>96</v>
      </c>
      <c r="B271" s="52"/>
      <c r="C271" s="75"/>
      <c r="D271" s="75"/>
      <c r="E271" s="75"/>
      <c r="J271" s="68"/>
    </row>
    <row r="272" spans="1:17" ht="12.75" x14ac:dyDescent="0.2">
      <c r="B272" s="52"/>
      <c r="C272" s="100" t="s">
        <v>187</v>
      </c>
      <c r="D272" s="100"/>
      <c r="E272" s="100"/>
      <c r="F272" s="98"/>
      <c r="G272" s="98"/>
      <c r="H272" s="98"/>
      <c r="I272" s="98"/>
      <c r="J272" s="99"/>
    </row>
    <row r="273" spans="1:10" ht="15" customHeight="1" x14ac:dyDescent="0.2">
      <c r="B273" s="52"/>
      <c r="C273" s="75"/>
      <c r="D273" s="75"/>
      <c r="E273" s="75"/>
      <c r="F273" s="75"/>
      <c r="G273" s="75"/>
      <c r="H273" s="75"/>
      <c r="I273" s="75"/>
      <c r="J273" s="101"/>
    </row>
    <row r="274" spans="1:10" ht="15" customHeight="1" x14ac:dyDescent="0.2">
      <c r="B274" s="52"/>
      <c r="C274" s="91" t="s">
        <v>97</v>
      </c>
      <c r="D274" s="91"/>
      <c r="E274" s="91"/>
      <c r="F274" s="92">
        <f>SUMIF(K228:K271, IF(K227="","",K227), J228:J271)</f>
        <v>0</v>
      </c>
      <c r="G274" s="92"/>
      <c r="H274" s="92"/>
      <c r="I274" s="92"/>
      <c r="J274" s="93"/>
    </row>
    <row r="275" spans="1:10" ht="31.5" customHeight="1" x14ac:dyDescent="0.2">
      <c r="C275" s="94" t="s">
        <v>204</v>
      </c>
      <c r="D275" s="94"/>
      <c r="E275" s="94"/>
      <c r="F275" s="94"/>
      <c r="G275" s="94"/>
      <c r="H275" s="94"/>
      <c r="I275" s="94"/>
      <c r="J275" s="94"/>
    </row>
    <row r="277" spans="1:10" ht="15" customHeight="1" x14ac:dyDescent="0.2">
      <c r="C277" s="95" t="s">
        <v>205</v>
      </c>
      <c r="D277" s="95"/>
      <c r="E277" s="95"/>
      <c r="F277" s="95"/>
      <c r="G277" s="95"/>
      <c r="H277" s="95"/>
      <c r="I277" s="95"/>
      <c r="J277" s="95"/>
    </row>
    <row r="278" spans="1:10" ht="15.75" x14ac:dyDescent="0.2">
      <c r="C278" s="85" t="s">
        <v>206</v>
      </c>
      <c r="D278" s="85"/>
      <c r="E278" s="85"/>
      <c r="F278" s="84">
        <f>SUMIF(K76:K94, "", J76:J94)</f>
        <v>0</v>
      </c>
      <c r="G278" s="84"/>
      <c r="H278" s="84"/>
      <c r="I278" s="84"/>
      <c r="J278" s="84"/>
    </row>
    <row r="279" spans="1:10" ht="15.75" x14ac:dyDescent="0.2">
      <c r="C279" s="85" t="s">
        <v>207</v>
      </c>
      <c r="D279" s="85"/>
      <c r="E279" s="85"/>
      <c r="F279" s="84">
        <f>SUMIF(K103:K216, "", J103:J216)</f>
        <v>0</v>
      </c>
      <c r="G279" s="84"/>
      <c r="H279" s="84"/>
      <c r="I279" s="84"/>
      <c r="J279" s="84"/>
    </row>
    <row r="280" spans="1:10" ht="16.5" thickBot="1" x14ac:dyDescent="0.25">
      <c r="C280" s="85" t="s">
        <v>208</v>
      </c>
      <c r="D280" s="85"/>
      <c r="E280" s="85"/>
      <c r="F280" s="84">
        <f>SUMIF(K228:K265, "", J228:J265)</f>
        <v>0</v>
      </c>
      <c r="G280" s="84"/>
      <c r="H280" s="84"/>
      <c r="I280" s="84"/>
      <c r="J280" s="84"/>
    </row>
    <row r="281" spans="1:10" ht="12" x14ac:dyDescent="0.2">
      <c r="C281" s="86" t="s">
        <v>209</v>
      </c>
      <c r="D281" s="87"/>
      <c r="E281" s="87"/>
      <c r="F281" s="55"/>
      <c r="G281" s="55"/>
      <c r="H281" s="55"/>
      <c r="I281" s="55"/>
      <c r="J281" s="69"/>
    </row>
    <row r="282" spans="1:10" ht="15" customHeight="1" x14ac:dyDescent="0.2">
      <c r="C282" s="88"/>
      <c r="D282" s="89"/>
      <c r="E282" s="89"/>
      <c r="F282" s="89"/>
      <c r="G282" s="89"/>
      <c r="H282" s="89"/>
      <c r="I282" s="89"/>
      <c r="J282" s="90"/>
    </row>
    <row r="283" spans="1:10" ht="15" customHeight="1" x14ac:dyDescent="0.2">
      <c r="A283" s="22" t="s">
        <v>210</v>
      </c>
      <c r="C283" s="74" t="s">
        <v>97</v>
      </c>
      <c r="D283" s="75"/>
      <c r="E283" s="75"/>
      <c r="F283" s="76">
        <f>SUMIF(K5:K275, IF(K4="","",K4), J5:J275)</f>
        <v>0</v>
      </c>
      <c r="G283" s="77"/>
      <c r="H283" s="77"/>
      <c r="I283" s="77"/>
      <c r="J283" s="78"/>
    </row>
    <row r="284" spans="1:10" ht="15" customHeight="1" x14ac:dyDescent="0.2">
      <c r="A284" s="22" t="s">
        <v>211</v>
      </c>
      <c r="C284" s="74" t="s">
        <v>212</v>
      </c>
      <c r="D284" s="75"/>
      <c r="E284" s="75"/>
      <c r="F284" s="76">
        <f>ROUND(SUMIF(K5:K275, IF(K4="","",K4), J5:J275) * 0.2, 2)</f>
        <v>0</v>
      </c>
      <c r="G284" s="77"/>
      <c r="H284" s="77"/>
      <c r="I284" s="77"/>
      <c r="J284" s="78"/>
    </row>
    <row r="285" spans="1:10" ht="15" customHeight="1" thickBot="1" x14ac:dyDescent="0.25">
      <c r="C285" s="79" t="s">
        <v>213</v>
      </c>
      <c r="D285" s="80"/>
      <c r="E285" s="80"/>
      <c r="F285" s="81">
        <f>SUM(F283:F284)</f>
        <v>0</v>
      </c>
      <c r="G285" s="82"/>
      <c r="H285" s="82"/>
      <c r="I285" s="82"/>
      <c r="J285" s="83"/>
    </row>
    <row r="286" spans="1:10" ht="12" x14ac:dyDescent="0.2">
      <c r="C286" s="71"/>
      <c r="D286" s="71"/>
      <c r="E286" s="71"/>
      <c r="F286" s="71"/>
      <c r="G286" s="71"/>
      <c r="H286" s="71"/>
      <c r="I286" s="71"/>
      <c r="J286" s="71"/>
    </row>
    <row r="287" spans="1:10" ht="56.65" customHeight="1" x14ac:dyDescent="0.2">
      <c r="E287" s="72" t="s">
        <v>214</v>
      </c>
      <c r="F287" s="72"/>
      <c r="G287" s="72"/>
      <c r="H287" s="72"/>
      <c r="I287" s="72"/>
      <c r="J287" s="72"/>
    </row>
    <row r="288" spans="1:10" ht="15" customHeight="1" thickBot="1" x14ac:dyDescent="0.25"/>
    <row r="289" spans="1:17" ht="85.15" customHeight="1" thickBot="1" x14ac:dyDescent="0.25">
      <c r="C289" s="56" t="s">
        <v>215</v>
      </c>
      <c r="E289" s="73" t="s">
        <v>216</v>
      </c>
      <c r="F289" s="73"/>
      <c r="G289" s="73"/>
      <c r="H289" s="73"/>
      <c r="I289" s="73"/>
      <c r="J289" s="73"/>
    </row>
    <row r="292" spans="1:17" ht="33.75" x14ac:dyDescent="0.2">
      <c r="A292" s="22" t="s">
        <v>47</v>
      </c>
      <c r="B292" s="40" t="s">
        <v>48</v>
      </c>
      <c r="C292" s="104" t="s">
        <v>49</v>
      </c>
      <c r="D292" s="104"/>
      <c r="E292" s="104"/>
      <c r="F292" s="40" t="s">
        <v>36</v>
      </c>
      <c r="G292" s="40" t="s">
        <v>244</v>
      </c>
      <c r="H292" s="40" t="s">
        <v>50</v>
      </c>
      <c r="I292" s="40" t="s">
        <v>51</v>
      </c>
      <c r="J292" s="61" t="s">
        <v>52</v>
      </c>
      <c r="K292" s="40" t="s">
        <v>53</v>
      </c>
      <c r="L292" s="40" t="s">
        <v>54</v>
      </c>
      <c r="M292" s="40" t="s">
        <v>55</v>
      </c>
      <c r="N292" s="40" t="s">
        <v>56</v>
      </c>
      <c r="O292" s="40" t="s">
        <v>57</v>
      </c>
      <c r="P292" s="40" t="s">
        <v>58</v>
      </c>
      <c r="Q292" s="40" t="s">
        <v>59</v>
      </c>
    </row>
    <row r="293" spans="1:17" ht="31.5" customHeight="1" x14ac:dyDescent="0.2">
      <c r="A293" s="22">
        <v>3</v>
      </c>
      <c r="B293" s="57" t="s">
        <v>237</v>
      </c>
      <c r="C293" s="103" t="s">
        <v>238</v>
      </c>
      <c r="D293" s="103"/>
      <c r="E293" s="103"/>
      <c r="F293" s="41"/>
      <c r="G293" s="41"/>
      <c r="H293" s="41"/>
      <c r="I293" s="41"/>
      <c r="J293" s="62"/>
    </row>
    <row r="294" spans="1:17" ht="11.25" x14ac:dyDescent="0.2">
      <c r="A294" s="22">
        <v>9</v>
      </c>
      <c r="B294" s="58" t="s">
        <v>239</v>
      </c>
      <c r="C294" s="107" t="s">
        <v>240</v>
      </c>
      <c r="D294" s="107"/>
      <c r="E294" s="107"/>
      <c r="F294" s="47" t="s">
        <v>77</v>
      </c>
      <c r="G294" s="48">
        <v>-1</v>
      </c>
      <c r="H294" s="49"/>
      <c r="I294" s="50"/>
      <c r="J294" s="66">
        <f>IF(AND(G294= "",H294= ""), 0, ROUND(ROUND(I294, 2) * ROUND(IF(H294="",G294,H294),  0), 2))</f>
        <v>0</v>
      </c>
      <c r="M294" s="46">
        <v>0.2</v>
      </c>
      <c r="Q294" s="22">
        <v>1355</v>
      </c>
    </row>
    <row r="295" spans="1:17" ht="15" hidden="1" customHeight="1" x14ac:dyDescent="0.2">
      <c r="A295" s="22" t="s">
        <v>78</v>
      </c>
    </row>
    <row r="296" spans="1:17" ht="33.75" customHeight="1" x14ac:dyDescent="0.2">
      <c r="A296" s="22" t="s">
        <v>79</v>
      </c>
      <c r="B296" s="59"/>
      <c r="C296" s="108" t="s">
        <v>241</v>
      </c>
      <c r="D296" s="108"/>
      <c r="E296" s="108"/>
      <c r="F296" s="108"/>
      <c r="G296" s="108"/>
      <c r="H296" s="108"/>
      <c r="I296" s="108"/>
      <c r="J296" s="70"/>
    </row>
    <row r="297" spans="1:17" ht="15" hidden="1" customHeight="1" x14ac:dyDescent="0.2">
      <c r="A297" s="22" t="s">
        <v>81</v>
      </c>
      <c r="C297" s="22" t="s">
        <v>242</v>
      </c>
    </row>
    <row r="298" spans="1:17" ht="15" hidden="1" customHeight="1" x14ac:dyDescent="0.2">
      <c r="A298" s="22" t="s">
        <v>83</v>
      </c>
    </row>
    <row r="299" spans="1:17" ht="11.25" x14ac:dyDescent="0.2">
      <c r="A299" s="22">
        <v>9</v>
      </c>
      <c r="B299" s="58" t="s">
        <v>243</v>
      </c>
      <c r="C299" s="107" t="s">
        <v>107</v>
      </c>
      <c r="D299" s="107"/>
      <c r="E299" s="107"/>
      <c r="F299" s="47" t="s">
        <v>77</v>
      </c>
      <c r="G299" s="48">
        <v>1</v>
      </c>
      <c r="H299" s="49"/>
      <c r="I299" s="50"/>
      <c r="J299" s="66">
        <f>IF(AND(G299= "",H299= ""), 0, ROUND(ROUND(I299, 2) * ROUND(IF(H299="",G299,H299),  0), 2))</f>
        <v>0</v>
      </c>
      <c r="M299" s="46">
        <v>0.2</v>
      </c>
      <c r="Q299" s="22">
        <v>1355</v>
      </c>
    </row>
    <row r="300" spans="1:17" ht="15" hidden="1" customHeight="1" x14ac:dyDescent="0.2">
      <c r="A300" s="22" t="s">
        <v>78</v>
      </c>
    </row>
    <row r="301" spans="1:17" ht="33.75" customHeight="1" x14ac:dyDescent="0.2">
      <c r="A301" s="22" t="s">
        <v>79</v>
      </c>
      <c r="B301" s="59"/>
      <c r="C301" s="108" t="s">
        <v>241</v>
      </c>
      <c r="D301" s="108"/>
      <c r="E301" s="108"/>
      <c r="F301" s="108"/>
      <c r="G301" s="108"/>
      <c r="H301" s="108"/>
      <c r="I301" s="108"/>
      <c r="J301" s="70"/>
    </row>
    <row r="302" spans="1:17" ht="15" hidden="1" customHeight="1" x14ac:dyDescent="0.2">
      <c r="A302" s="22" t="s">
        <v>81</v>
      </c>
      <c r="C302" s="22" t="s">
        <v>82</v>
      </c>
    </row>
    <row r="303" spans="1:17" ht="15" hidden="1" customHeight="1" x14ac:dyDescent="0.2">
      <c r="A303" s="22" t="s">
        <v>83</v>
      </c>
    </row>
    <row r="304" spans="1:17" ht="15" customHeight="1" x14ac:dyDescent="0.2">
      <c r="A304" s="22" t="s">
        <v>96</v>
      </c>
      <c r="B304" s="52"/>
      <c r="C304" s="75"/>
      <c r="D304" s="75"/>
      <c r="E304" s="75"/>
      <c r="J304" s="68"/>
    </row>
    <row r="305" spans="2:10" ht="12.75" x14ac:dyDescent="0.2">
      <c r="B305" s="52"/>
      <c r="C305" s="100" t="s">
        <v>238</v>
      </c>
      <c r="D305" s="100"/>
      <c r="E305" s="100"/>
      <c r="F305" s="98"/>
      <c r="G305" s="98"/>
      <c r="H305" s="98"/>
      <c r="I305" s="98"/>
      <c r="J305" s="99"/>
    </row>
    <row r="306" spans="2:10" ht="15" customHeight="1" x14ac:dyDescent="0.2">
      <c r="B306" s="52"/>
      <c r="C306" s="75"/>
      <c r="D306" s="75"/>
      <c r="E306" s="75"/>
      <c r="F306" s="75"/>
      <c r="G306" s="75"/>
      <c r="H306" s="75"/>
      <c r="I306" s="75"/>
      <c r="J306" s="101"/>
    </row>
    <row r="307" spans="2:10" ht="15" customHeight="1" x14ac:dyDescent="0.2">
      <c r="B307" s="52"/>
      <c r="C307" s="91" t="s">
        <v>97</v>
      </c>
      <c r="D307" s="91"/>
      <c r="E307" s="91"/>
      <c r="F307" s="92">
        <f>SUMIF(K294:K304, IF(K293="","",K293), J294:J304)</f>
        <v>0</v>
      </c>
      <c r="G307" s="92"/>
      <c r="H307" s="92"/>
      <c r="I307" s="92"/>
      <c r="J307" s="93"/>
    </row>
  </sheetData>
  <mergeCells count="126">
    <mergeCell ref="C296:I296"/>
    <mergeCell ref="C299:E299"/>
    <mergeCell ref="C301:I301"/>
    <mergeCell ref="C304:E304"/>
    <mergeCell ref="C305:E305"/>
    <mergeCell ref="F305:J305"/>
    <mergeCell ref="C306:E306"/>
    <mergeCell ref="F306:J306"/>
    <mergeCell ref="C307:E307"/>
    <mergeCell ref="F307:J307"/>
    <mergeCell ref="C3:E3"/>
    <mergeCell ref="C4:E4"/>
    <mergeCell ref="C5:E5"/>
    <mergeCell ref="C63:E63"/>
    <mergeCell ref="C69:E69"/>
    <mergeCell ref="C75:E75"/>
    <mergeCell ref="C292:E292"/>
    <mergeCell ref="C293:E293"/>
    <mergeCell ref="C294:E294"/>
    <mergeCell ref="C91:E91"/>
    <mergeCell ref="C94:E94"/>
    <mergeCell ref="C98:E98"/>
    <mergeCell ref="C113:I113"/>
    <mergeCell ref="C116:E116"/>
    <mergeCell ref="C118:E118"/>
    <mergeCell ref="C119:I119"/>
    <mergeCell ref="C123:E123"/>
    <mergeCell ref="C125:I125"/>
    <mergeCell ref="C101:E101"/>
    <mergeCell ref="F101:J101"/>
    <mergeCell ref="C102:E102"/>
    <mergeCell ref="C103:E103"/>
    <mergeCell ref="C105:I105"/>
    <mergeCell ref="C108:E108"/>
    <mergeCell ref="F99:J99"/>
    <mergeCell ref="C99:E99"/>
    <mergeCell ref="C100:E100"/>
    <mergeCell ref="F100:J100"/>
    <mergeCell ref="C76:E76"/>
    <mergeCell ref="C78:I78"/>
    <mergeCell ref="C81:E81"/>
    <mergeCell ref="C83:I83"/>
    <mergeCell ref="C86:E86"/>
    <mergeCell ref="C89:I89"/>
    <mergeCell ref="C148:E148"/>
    <mergeCell ref="C150:I150"/>
    <mergeCell ref="C151:E151"/>
    <mergeCell ref="C154:E154"/>
    <mergeCell ref="C160:E160"/>
    <mergeCell ref="C162:I162"/>
    <mergeCell ref="C129:E129"/>
    <mergeCell ref="C131:I131"/>
    <mergeCell ref="C135:E135"/>
    <mergeCell ref="C138:I138"/>
    <mergeCell ref="C142:E142"/>
    <mergeCell ref="C144:I144"/>
    <mergeCell ref="C184:E184"/>
    <mergeCell ref="C185:E185"/>
    <mergeCell ref="C187:I187"/>
    <mergeCell ref="C190:E190"/>
    <mergeCell ref="C192:I192"/>
    <mergeCell ref="C195:E195"/>
    <mergeCell ref="C163:E163"/>
    <mergeCell ref="C169:E169"/>
    <mergeCell ref="C172:E172"/>
    <mergeCell ref="C173:I173"/>
    <mergeCell ref="C177:E177"/>
    <mergeCell ref="C179:I179"/>
    <mergeCell ref="C213:I213"/>
    <mergeCell ref="C216:E216"/>
    <mergeCell ref="C218:I218"/>
    <mergeCell ref="C223:E223"/>
    <mergeCell ref="F224:J224"/>
    <mergeCell ref="C224:E224"/>
    <mergeCell ref="C197:I197"/>
    <mergeCell ref="C200:E200"/>
    <mergeCell ref="C202:I202"/>
    <mergeCell ref="C206:E206"/>
    <mergeCell ref="C208:I208"/>
    <mergeCell ref="C211:E211"/>
    <mergeCell ref="C233:I233"/>
    <mergeCell ref="C236:E236"/>
    <mergeCell ref="C238:I238"/>
    <mergeCell ref="C241:E241"/>
    <mergeCell ref="C243:I243"/>
    <mergeCell ref="C246:E246"/>
    <mergeCell ref="C225:E225"/>
    <mergeCell ref="F225:J225"/>
    <mergeCell ref="C226:E226"/>
    <mergeCell ref="F226:J226"/>
    <mergeCell ref="C227:E227"/>
    <mergeCell ref="C228:E228"/>
    <mergeCell ref="C264:I264"/>
    <mergeCell ref="C265:E265"/>
    <mergeCell ref="C271:E271"/>
    <mergeCell ref="F272:J272"/>
    <mergeCell ref="C272:E272"/>
    <mergeCell ref="C273:E273"/>
    <mergeCell ref="F273:J273"/>
    <mergeCell ref="C248:I248"/>
    <mergeCell ref="C252:E252"/>
    <mergeCell ref="C254:I254"/>
    <mergeCell ref="C255:E255"/>
    <mergeCell ref="C258:E258"/>
    <mergeCell ref="C262:E262"/>
    <mergeCell ref="F279:J279"/>
    <mergeCell ref="C279:E279"/>
    <mergeCell ref="F280:J280"/>
    <mergeCell ref="C280:E280"/>
    <mergeCell ref="C281:E281"/>
    <mergeCell ref="C282:J282"/>
    <mergeCell ref="C274:E274"/>
    <mergeCell ref="F274:J274"/>
    <mergeCell ref="C275:J275"/>
    <mergeCell ref="C277:J277"/>
    <mergeCell ref="F278:J278"/>
    <mergeCell ref="C278:E278"/>
    <mergeCell ref="C286:J286"/>
    <mergeCell ref="E287:J287"/>
    <mergeCell ref="E289:J289"/>
    <mergeCell ref="C283:E283"/>
    <mergeCell ref="F283:J283"/>
    <mergeCell ref="C284:E284"/>
    <mergeCell ref="F284:J284"/>
    <mergeCell ref="C285:E285"/>
    <mergeCell ref="F285:J285"/>
  </mergeCells>
  <phoneticPr fontId="0" type="noConversion"/>
  <conditionalFormatting sqref="H1:H77 H79:H82 H84:H88 H90:H98 H102:H104 H106:H112 H114:H118 H120:H124 H126:H130 H132:H137 H139:H143 H145:H149 H151:H161 H163:H172 H174:H178 H180:H186 H188:H191 H193:H196 H198:H201 H203:H207 H209:H212 H214:H217 H219:H223 H227:H232 H234:H237 H239:H242 H244:H247 H249:H253 H255:H263 H265:H271 H276 H281 H288">
    <cfRule type="cellIs" dxfId="7" priority="8" stopIfTrue="1" operator="equal">
      <formula>"A calculer"</formula>
    </cfRule>
  </conditionalFormatting>
  <conditionalFormatting sqref="H290:H295 H297:H300 H302:H304 H308:H65536">
    <cfRule type="cellIs" dxfId="6" priority="4" stopIfTrue="1" operator="equal">
      <formula>"A calculer"</formula>
    </cfRule>
  </conditionalFormatting>
  <conditionalFormatting sqref="I1:I77 I79:I82 I84:I88 I90:I98 I102:I104 I106:I112 I114:I118 I120:I124 I126:I130 I132:I137 I139:I143 I145:I149 I151:I161 I163:I172 I174:I178 I180:I186 I188:I191 I193:I196 I198:I201 I203:I207 I209:I212 I214:I217 I219:I223 I227:I232 I234:I237 I239:I242 I244:I247 I249:I253 I255:I263 I265:I271 I276 I281 I288">
    <cfRule type="cellIs" dxfId="5" priority="5" stopIfTrue="1" operator="equal">
      <formula>"Non totalisé"</formula>
    </cfRule>
    <cfRule type="cellIs" dxfId="4" priority="6" stopIfTrue="1" operator="equal">
      <formula>"Variante"</formula>
    </cfRule>
    <cfRule type="cellIs" dxfId="3" priority="7" stopIfTrue="1" operator="equal">
      <formula>"Option"</formula>
    </cfRule>
  </conditionalFormatting>
  <conditionalFormatting sqref="I290:I295 I297:I300 I302:I304 I308:I65536">
    <cfRule type="cellIs" dxfId="2" priority="1" stopIfTrue="1" operator="equal">
      <formula>"Non totalisé"</formula>
    </cfRule>
    <cfRule type="cellIs" dxfId="1" priority="2" stopIfTrue="1" operator="equal">
      <formula>"Variante"</formula>
    </cfRule>
    <cfRule type="cellIs" dxfId="0" priority="3" stopIfTrue="1" operator="equal">
      <formula>"Option"</formula>
    </cfRule>
  </conditionalFormatting>
  <pageMargins left="0.55118110236220474" right="0.55118110236220474" top="0.55118110236220474" bottom="0.55118110236220474" header="0.27559055118110237" footer="0.35433070866141736"/>
  <pageSetup paperSize="9" scale="92" fitToHeight="32767" orientation="portrait" r:id="rId1"/>
  <headerFooter alignWithMargins="0">
    <oddHeader>&amp;LAménagement du service transport - lot 371
95, Bd Pinel - 69 500 - BRON&amp;RLot n°1 MACONNERIE - GROS-OEUVRE 
PRO - Edition du 9/07/2025</oddHeader>
    <oddFooter>&amp;LLP-VERNAY&amp;CEdition du 9/07/2025&amp;RPage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8706C-1043-47DB-BD03-3AA7331BA20B}">
  <sheetPr>
    <pageSetUpPr fitToPage="1"/>
  </sheetPr>
  <dimension ref="B1:L697"/>
  <sheetViews>
    <sheetView zoomScaleNormal="100" workbookViewId="0">
      <selection activeCell="N19" sqref="N18:N19"/>
    </sheetView>
  </sheetViews>
  <sheetFormatPr baseColWidth="10" defaultColWidth="10.7109375" defaultRowHeight="12.75" x14ac:dyDescent="0.2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</cols>
  <sheetData>
    <row r="1" spans="2:9" ht="9.1999999999999993" customHeight="1" x14ac:dyDescent="0.2">
      <c r="B1" s="124"/>
      <c r="C1" s="122"/>
      <c r="D1" s="1"/>
      <c r="E1" s="1"/>
      <c r="F1" s="1"/>
      <c r="G1" s="1"/>
      <c r="H1" s="1"/>
      <c r="I1" s="2"/>
    </row>
    <row r="2" spans="2:9" ht="9.1999999999999993" customHeight="1" x14ac:dyDescent="0.2">
      <c r="B2" s="125"/>
      <c r="C2" s="123"/>
      <c r="E2" s="115"/>
      <c r="F2" s="115"/>
      <c r="G2" s="115"/>
      <c r="H2" s="115"/>
      <c r="I2" s="3"/>
    </row>
    <row r="3" spans="2:9" ht="9.1999999999999993" customHeight="1" x14ac:dyDescent="0.2">
      <c r="B3" s="125"/>
      <c r="C3" s="123"/>
      <c r="E3" s="115"/>
      <c r="F3" s="115"/>
      <c r="G3" s="115"/>
      <c r="H3" s="115"/>
      <c r="I3" s="3"/>
    </row>
    <row r="4" spans="2:9" ht="9.1999999999999993" customHeight="1" x14ac:dyDescent="0.2">
      <c r="B4" s="125"/>
      <c r="C4" s="123"/>
      <c r="E4" s="115"/>
      <c r="F4" s="115"/>
      <c r="G4" s="115"/>
      <c r="H4" s="115"/>
      <c r="I4" s="3"/>
    </row>
    <row r="5" spans="2:9" ht="9.1999999999999993" customHeight="1" x14ac:dyDescent="0.2">
      <c r="B5" s="125"/>
      <c r="C5" s="123"/>
      <c r="E5" s="115"/>
      <c r="F5" s="115"/>
      <c r="G5" s="115"/>
      <c r="H5" s="115"/>
      <c r="I5" s="3"/>
    </row>
    <row r="6" spans="2:9" ht="9.1999999999999993" customHeight="1" x14ac:dyDescent="0.2">
      <c r="B6" s="125"/>
      <c r="C6" s="123"/>
      <c r="E6" s="115"/>
      <c r="F6" s="115"/>
      <c r="G6" s="115"/>
      <c r="H6" s="115"/>
      <c r="I6" s="3"/>
    </row>
    <row r="7" spans="2:9" ht="9.1999999999999993" customHeight="1" x14ac:dyDescent="0.2">
      <c r="B7" s="125"/>
      <c r="C7" s="123"/>
      <c r="E7" s="115"/>
      <c r="F7" s="115"/>
      <c r="G7" s="115"/>
      <c r="H7" s="115"/>
      <c r="I7" s="3"/>
    </row>
    <row r="8" spans="2:9" ht="9.1999999999999993" customHeight="1" x14ac:dyDescent="0.2">
      <c r="B8" s="111"/>
      <c r="C8" s="110"/>
      <c r="E8" s="115"/>
      <c r="F8" s="115"/>
      <c r="G8" s="115"/>
      <c r="H8" s="115"/>
      <c r="I8" s="3"/>
    </row>
    <row r="9" spans="2:9" ht="9.1999999999999993" customHeight="1" x14ac:dyDescent="0.2">
      <c r="B9" s="111"/>
      <c r="C9" s="110"/>
      <c r="E9" s="115"/>
      <c r="F9" s="115"/>
      <c r="G9" s="115"/>
      <c r="H9" s="115"/>
      <c r="I9" s="3"/>
    </row>
    <row r="10" spans="2:9" ht="9.1999999999999993" customHeight="1" x14ac:dyDescent="0.2">
      <c r="B10" s="111"/>
      <c r="C10" s="110"/>
      <c r="E10" s="115"/>
      <c r="F10" s="115"/>
      <c r="G10" s="115"/>
      <c r="H10" s="115"/>
      <c r="I10" s="3"/>
    </row>
    <row r="11" spans="2:9" ht="9.1999999999999993" customHeight="1" x14ac:dyDescent="0.2">
      <c r="B11" s="111"/>
      <c r="C11" s="110"/>
      <c r="D11" s="29"/>
      <c r="E11" s="116" t="str">
        <f>IF(Paramètres!$C$5&lt;&gt;"", Paramètres!$C$5, "")</f>
        <v>Aménagement du service transport - lot 371</v>
      </c>
      <c r="F11" s="117"/>
      <c r="G11" s="117"/>
      <c r="H11" s="117"/>
      <c r="I11" s="30"/>
    </row>
    <row r="12" spans="2:9" ht="9.1999999999999993" customHeight="1" x14ac:dyDescent="0.2">
      <c r="B12" s="111"/>
      <c r="C12" s="110"/>
      <c r="D12" s="29"/>
      <c r="E12" s="117"/>
      <c r="F12" s="117"/>
      <c r="G12" s="117"/>
      <c r="H12" s="117"/>
      <c r="I12" s="30"/>
    </row>
    <row r="13" spans="2:9" ht="9.1999999999999993" customHeight="1" x14ac:dyDescent="0.2">
      <c r="B13" s="111"/>
      <c r="C13" s="110"/>
      <c r="D13" s="29"/>
      <c r="E13" s="117"/>
      <c r="F13" s="117"/>
      <c r="G13" s="117"/>
      <c r="H13" s="117"/>
      <c r="I13" s="30"/>
    </row>
    <row r="14" spans="2:9" ht="9.1999999999999993" customHeight="1" x14ac:dyDescent="0.2">
      <c r="B14" s="111"/>
      <c r="C14" s="110"/>
      <c r="D14" s="29"/>
      <c r="E14" s="117"/>
      <c r="F14" s="117"/>
      <c r="G14" s="117"/>
      <c r="H14" s="117"/>
      <c r="I14" s="30"/>
    </row>
    <row r="15" spans="2:9" ht="9.1999999999999993" customHeight="1" x14ac:dyDescent="0.2">
      <c r="B15" s="111"/>
      <c r="C15" s="110"/>
      <c r="D15" s="29"/>
      <c r="E15" s="117"/>
      <c r="F15" s="117"/>
      <c r="G15" s="117"/>
      <c r="H15" s="117"/>
      <c r="I15" s="30"/>
    </row>
    <row r="16" spans="2:9" ht="9.1999999999999993" customHeight="1" x14ac:dyDescent="0.2">
      <c r="B16" s="111"/>
      <c r="C16" s="110"/>
      <c r="E16" s="117"/>
      <c r="F16" s="117"/>
      <c r="G16" s="117"/>
      <c r="H16" s="117"/>
      <c r="I16" s="3"/>
    </row>
    <row r="17" spans="2:12" ht="9.1999999999999993" customHeight="1" x14ac:dyDescent="0.2">
      <c r="B17" s="111"/>
      <c r="C17" s="110"/>
      <c r="E17" s="117"/>
      <c r="F17" s="117"/>
      <c r="G17" s="117"/>
      <c r="H17" s="117"/>
      <c r="I17" s="3"/>
    </row>
    <row r="18" spans="2:12" ht="9.1999999999999993" customHeight="1" x14ac:dyDescent="0.2">
      <c r="B18" s="111"/>
      <c r="C18" s="110"/>
      <c r="E18" s="117"/>
      <c r="F18" s="117"/>
      <c r="G18" s="117"/>
      <c r="H18" s="117"/>
      <c r="I18" s="3"/>
    </row>
    <row r="19" spans="2:12" ht="9.1999999999999993" customHeight="1" x14ac:dyDescent="0.2">
      <c r="B19" s="111"/>
      <c r="C19" s="110"/>
      <c r="E19" s="117"/>
      <c r="F19" s="117"/>
      <c r="G19" s="117"/>
      <c r="H19" s="117"/>
      <c r="I19" s="3"/>
    </row>
    <row r="20" spans="2:12" ht="9.1999999999999993" customHeight="1" x14ac:dyDescent="0.2">
      <c r="B20" s="111"/>
      <c r="C20" s="110"/>
      <c r="D20" s="29"/>
      <c r="E20" s="116" t="str">
        <f>IF(Paramètres!$C$24&lt;&gt;"", Paramètres!$C$24, "") &amp;"
"&amp; IF(Paramètres!$C$28&lt;&gt;"", Paramètres!$C$28, "") &amp; "
" &amp; IF(Paramètres!$C$26&lt;&gt;"", Paramètres!$C$26, "")</f>
        <v>95, Bd Pinel
69 500 - BRON</v>
      </c>
      <c r="F20" s="117"/>
      <c r="G20" s="117"/>
      <c r="H20" s="117"/>
      <c r="I20" s="24"/>
    </row>
    <row r="21" spans="2:12" ht="9.1999999999999993" customHeight="1" x14ac:dyDescent="0.3">
      <c r="B21" s="111"/>
      <c r="C21" s="110"/>
      <c r="D21" s="29"/>
      <c r="E21" s="117"/>
      <c r="F21" s="117"/>
      <c r="G21" s="117"/>
      <c r="H21" s="117"/>
      <c r="I21" s="25"/>
    </row>
    <row r="22" spans="2:12" ht="9.1999999999999993" customHeight="1" x14ac:dyDescent="0.3">
      <c r="B22" s="111"/>
      <c r="C22" s="110"/>
      <c r="D22" s="29"/>
      <c r="E22" s="117"/>
      <c r="F22" s="117"/>
      <c r="G22" s="117"/>
      <c r="H22" s="117"/>
      <c r="I22" s="25"/>
    </row>
    <row r="23" spans="2:12" ht="9.1999999999999993" customHeight="1" x14ac:dyDescent="0.2">
      <c r="B23" s="111"/>
      <c r="C23" s="110"/>
      <c r="D23" s="29"/>
      <c r="E23" s="117"/>
      <c r="F23" s="117"/>
      <c r="G23" s="117"/>
      <c r="H23" s="117"/>
      <c r="I23" s="24"/>
    </row>
    <row r="24" spans="2:12" ht="9.1999999999999993" customHeight="1" x14ac:dyDescent="0.2">
      <c r="B24" s="111"/>
      <c r="C24" s="110"/>
      <c r="D24" s="29"/>
      <c r="E24" s="117"/>
      <c r="F24" s="117"/>
      <c r="G24" s="117"/>
      <c r="H24" s="117"/>
      <c r="I24" s="24"/>
    </row>
    <row r="25" spans="2:12" ht="9.1999999999999993" customHeight="1" x14ac:dyDescent="0.2">
      <c r="B25" s="111"/>
      <c r="C25" s="110"/>
      <c r="E25" s="117"/>
      <c r="F25" s="117"/>
      <c r="G25" s="117"/>
      <c r="H25" s="117"/>
      <c r="I25" s="3"/>
    </row>
    <row r="26" spans="2:12" ht="9.1999999999999993" customHeight="1" x14ac:dyDescent="0.2">
      <c r="B26" s="111"/>
      <c r="C26" s="110"/>
      <c r="E26" s="117"/>
      <c r="F26" s="117"/>
      <c r="G26" s="117"/>
      <c r="H26" s="117"/>
      <c r="I26" s="3"/>
    </row>
    <row r="27" spans="2:12" ht="9.1999999999999993" customHeight="1" x14ac:dyDescent="0.2">
      <c r="B27" s="111"/>
      <c r="C27" s="110"/>
      <c r="E27" s="117"/>
      <c r="F27" s="117"/>
      <c r="G27" s="117"/>
      <c r="H27" s="117"/>
      <c r="I27" s="3"/>
      <c r="J27" s="4"/>
      <c r="K27" s="4"/>
      <c r="L27" s="4"/>
    </row>
    <row r="28" spans="2:12" ht="9.1999999999999993" customHeight="1" x14ac:dyDescent="0.2">
      <c r="B28" s="111"/>
      <c r="C28" s="110"/>
      <c r="D28" s="29"/>
      <c r="E28" s="118"/>
      <c r="F28" s="115"/>
      <c r="G28" s="115"/>
      <c r="H28" s="115"/>
      <c r="I28" s="26"/>
    </row>
    <row r="29" spans="2:12" ht="9.1999999999999993" customHeight="1" x14ac:dyDescent="0.2">
      <c r="B29" s="111"/>
      <c r="C29" s="110"/>
      <c r="D29" s="29"/>
      <c r="E29" s="115"/>
      <c r="F29" s="115"/>
      <c r="G29" s="115"/>
      <c r="H29" s="115"/>
      <c r="I29" s="26"/>
    </row>
    <row r="30" spans="2:12" ht="9.1999999999999993" customHeight="1" x14ac:dyDescent="0.2">
      <c r="B30" s="111"/>
      <c r="C30" s="110"/>
      <c r="D30" s="29"/>
      <c r="E30" s="115"/>
      <c r="F30" s="115"/>
      <c r="G30" s="115"/>
      <c r="H30" s="115"/>
      <c r="I30" s="26"/>
    </row>
    <row r="31" spans="2:12" ht="9.1999999999999993" customHeight="1" x14ac:dyDescent="0.2">
      <c r="B31" s="111"/>
      <c r="C31" s="110"/>
      <c r="D31" s="29"/>
      <c r="E31" s="115"/>
      <c r="F31" s="115"/>
      <c r="G31" s="115"/>
      <c r="H31" s="115"/>
      <c r="I31" s="26"/>
    </row>
    <row r="32" spans="2:12" ht="9.1999999999999993" customHeight="1" x14ac:dyDescent="0.2">
      <c r="B32" s="111"/>
      <c r="C32" s="110"/>
      <c r="D32" s="29"/>
      <c r="E32" s="115"/>
      <c r="F32" s="115"/>
      <c r="G32" s="115"/>
      <c r="H32" s="115"/>
      <c r="I32" s="26"/>
    </row>
    <row r="33" spans="2:9" ht="9.1999999999999993" customHeight="1" x14ac:dyDescent="0.2">
      <c r="B33" s="111"/>
      <c r="C33" s="110"/>
      <c r="D33" s="29"/>
      <c r="E33" s="115"/>
      <c r="F33" s="115"/>
      <c r="G33" s="115"/>
      <c r="H33" s="115"/>
      <c r="I33" s="26"/>
    </row>
    <row r="34" spans="2:9" ht="9.1999999999999993" customHeight="1" x14ac:dyDescent="0.2">
      <c r="B34" s="111"/>
      <c r="C34" s="110"/>
      <c r="D34" s="29"/>
      <c r="E34" s="115"/>
      <c r="F34" s="115"/>
      <c r="G34" s="115"/>
      <c r="H34" s="115"/>
      <c r="I34" s="26"/>
    </row>
    <row r="35" spans="2:9" ht="9.1999999999999993" customHeight="1" x14ac:dyDescent="0.2">
      <c r="B35" s="111"/>
      <c r="C35" s="110"/>
      <c r="D35" s="29"/>
      <c r="E35" s="115"/>
      <c r="F35" s="115"/>
      <c r="G35" s="115"/>
      <c r="H35" s="115"/>
      <c r="I35" s="26"/>
    </row>
    <row r="36" spans="2:9" ht="9.1999999999999993" customHeight="1" x14ac:dyDescent="0.2">
      <c r="B36" s="111"/>
      <c r="C36" s="110"/>
      <c r="D36" s="29"/>
      <c r="E36" s="115"/>
      <c r="F36" s="115"/>
      <c r="G36" s="115"/>
      <c r="H36" s="115"/>
      <c r="I36" s="26"/>
    </row>
    <row r="37" spans="2:9" ht="9.1999999999999993" customHeight="1" x14ac:dyDescent="0.2">
      <c r="B37" s="111"/>
      <c r="C37" s="110"/>
      <c r="D37" s="29"/>
      <c r="E37" s="115"/>
      <c r="F37" s="115"/>
      <c r="G37" s="115"/>
      <c r="H37" s="115"/>
      <c r="I37" s="26"/>
    </row>
    <row r="38" spans="2:9" ht="9.1999999999999993" customHeight="1" x14ac:dyDescent="0.2">
      <c r="B38" s="111"/>
      <c r="C38" s="110"/>
      <c r="D38" s="29"/>
      <c r="E38" s="115"/>
      <c r="F38" s="115"/>
      <c r="G38" s="115"/>
      <c r="H38" s="115"/>
      <c r="I38" s="26"/>
    </row>
    <row r="39" spans="2:9" ht="9.1999999999999993" customHeight="1" x14ac:dyDescent="0.2">
      <c r="B39" s="111"/>
      <c r="C39" s="110"/>
      <c r="D39" s="29"/>
      <c r="E39" s="115"/>
      <c r="F39" s="115"/>
      <c r="G39" s="115"/>
      <c r="H39" s="115"/>
      <c r="I39" s="26"/>
    </row>
    <row r="40" spans="2:9" ht="9.1999999999999993" customHeight="1" x14ac:dyDescent="0.2">
      <c r="B40" s="111"/>
      <c r="C40" s="110"/>
      <c r="D40" s="29"/>
      <c r="E40" s="115"/>
      <c r="F40" s="115"/>
      <c r="G40" s="115"/>
      <c r="H40" s="115"/>
      <c r="I40" s="26"/>
    </row>
    <row r="41" spans="2:9" ht="9.1999999999999993" customHeight="1" x14ac:dyDescent="0.2">
      <c r="B41" s="111"/>
      <c r="C41" s="110"/>
      <c r="D41" s="29"/>
      <c r="E41" s="115"/>
      <c r="F41" s="115"/>
      <c r="G41" s="115"/>
      <c r="H41" s="115"/>
      <c r="I41" s="26"/>
    </row>
    <row r="42" spans="2:9" ht="9.1999999999999993" customHeight="1" x14ac:dyDescent="0.2">
      <c r="B42" s="111"/>
      <c r="C42" s="110"/>
      <c r="D42" s="29"/>
      <c r="E42" s="115"/>
      <c r="F42" s="115"/>
      <c r="G42" s="115"/>
      <c r="H42" s="115"/>
      <c r="I42" s="26"/>
    </row>
    <row r="43" spans="2:9" ht="9.1999999999999993" customHeight="1" x14ac:dyDescent="0.2">
      <c r="B43" s="111"/>
      <c r="C43" s="110"/>
      <c r="D43" s="29"/>
      <c r="E43" s="115"/>
      <c r="F43" s="115"/>
      <c r="G43" s="115"/>
      <c r="H43" s="115"/>
      <c r="I43" s="26"/>
    </row>
    <row r="44" spans="2:9" ht="9.1999999999999993" customHeight="1" x14ac:dyDescent="0.2">
      <c r="B44" s="111"/>
      <c r="C44" s="110"/>
      <c r="E44" s="115"/>
      <c r="F44" s="115"/>
      <c r="G44" s="115"/>
      <c r="H44" s="115"/>
      <c r="I44" s="3"/>
    </row>
    <row r="45" spans="2:9" ht="9.1999999999999993" customHeight="1" x14ac:dyDescent="0.2">
      <c r="B45" s="111"/>
      <c r="C45" s="110"/>
      <c r="D45" s="29"/>
      <c r="E45" s="115"/>
      <c r="F45" s="115"/>
      <c r="G45" s="115"/>
      <c r="H45" s="115"/>
      <c r="I45" s="32"/>
    </row>
    <row r="46" spans="2:9" ht="9.1999999999999993" customHeight="1" x14ac:dyDescent="0.2">
      <c r="B46" s="111"/>
      <c r="C46" s="110"/>
      <c r="D46" s="29"/>
      <c r="E46" s="31"/>
      <c r="F46" s="31"/>
      <c r="G46" s="31"/>
      <c r="H46" s="31"/>
      <c r="I46" s="32"/>
    </row>
    <row r="47" spans="2:9" ht="9.1999999999999993" customHeight="1" x14ac:dyDescent="0.2">
      <c r="B47" s="111"/>
      <c r="C47" s="110"/>
      <c r="D47" s="29"/>
      <c r="E47" s="120" t="s">
        <v>217</v>
      </c>
      <c r="F47" s="120"/>
      <c r="G47" s="120"/>
      <c r="H47" s="120"/>
      <c r="I47" s="32"/>
    </row>
    <row r="48" spans="2:9" ht="9.1999999999999993" customHeight="1" x14ac:dyDescent="0.2">
      <c r="B48" s="111"/>
      <c r="C48" s="110"/>
      <c r="E48" s="120"/>
      <c r="F48" s="120"/>
      <c r="G48" s="120"/>
      <c r="H48" s="120"/>
      <c r="I48" s="3"/>
    </row>
    <row r="49" spans="2:9" ht="9.1999999999999993" customHeight="1" x14ac:dyDescent="0.2">
      <c r="B49" s="111"/>
      <c r="C49" s="110"/>
      <c r="D49" s="29"/>
      <c r="E49" s="120"/>
      <c r="F49" s="120"/>
      <c r="G49" s="120"/>
      <c r="H49" s="120"/>
      <c r="I49" s="33"/>
    </row>
    <row r="50" spans="2:9" ht="9.1999999999999993" customHeight="1" x14ac:dyDescent="0.2">
      <c r="B50" s="111"/>
      <c r="C50" s="110"/>
      <c r="D50" s="29"/>
      <c r="E50" s="120"/>
      <c r="F50" s="120"/>
      <c r="G50" s="120"/>
      <c r="H50" s="120"/>
      <c r="I50" s="33"/>
    </row>
    <row r="51" spans="2:9" ht="9.1999999999999993" customHeight="1" x14ac:dyDescent="0.2">
      <c r="B51" s="111"/>
      <c r="C51" s="110"/>
      <c r="D51" s="29"/>
      <c r="E51" s="120"/>
      <c r="F51" s="120"/>
      <c r="G51" s="120"/>
      <c r="H51" s="120"/>
      <c r="I51" s="33"/>
    </row>
    <row r="52" spans="2:9" ht="9.1999999999999993" customHeight="1" x14ac:dyDescent="0.2">
      <c r="B52" s="111"/>
      <c r="C52" s="110"/>
      <c r="D52" s="29"/>
      <c r="E52" s="120"/>
      <c r="F52" s="120"/>
      <c r="G52" s="120"/>
      <c r="H52" s="120"/>
      <c r="I52" s="33"/>
    </row>
    <row r="53" spans="2:9" ht="9.1999999999999993" customHeight="1" x14ac:dyDescent="0.2">
      <c r="B53" s="111"/>
      <c r="C53" s="110"/>
      <c r="D53" s="29"/>
      <c r="E53" s="120"/>
      <c r="F53" s="120"/>
      <c r="G53" s="120"/>
      <c r="H53" s="120"/>
      <c r="I53" s="33"/>
    </row>
    <row r="54" spans="2:9" ht="9.1999999999999993" customHeight="1" x14ac:dyDescent="0.2">
      <c r="B54" s="111"/>
      <c r="C54" s="110"/>
      <c r="D54" s="29"/>
      <c r="E54" s="120"/>
      <c r="F54" s="120"/>
      <c r="G54" s="120"/>
      <c r="H54" s="120"/>
      <c r="I54" s="33"/>
    </row>
    <row r="55" spans="2:9" ht="9.1999999999999993" customHeight="1" x14ac:dyDescent="0.2">
      <c r="B55" s="111"/>
      <c r="C55" s="110"/>
      <c r="D55" s="29"/>
      <c r="E55" s="120"/>
      <c r="F55" s="120"/>
      <c r="G55" s="120"/>
      <c r="H55" s="120"/>
      <c r="I55" s="33"/>
    </row>
    <row r="56" spans="2:9" ht="9.1999999999999993" customHeight="1" x14ac:dyDescent="0.2">
      <c r="B56" s="111"/>
      <c r="C56" s="110"/>
      <c r="D56" s="29"/>
      <c r="E56" s="120"/>
      <c r="F56" s="120"/>
      <c r="G56" s="120"/>
      <c r="H56" s="120"/>
      <c r="I56" s="33"/>
    </row>
    <row r="57" spans="2:9" ht="9.1999999999999993" customHeight="1" x14ac:dyDescent="0.2">
      <c r="B57" s="109" t="s">
        <v>221</v>
      </c>
      <c r="C57" s="110"/>
      <c r="E57" s="120"/>
      <c r="F57" s="120"/>
      <c r="G57" s="120"/>
      <c r="H57" s="120"/>
      <c r="I57" s="3"/>
    </row>
    <row r="58" spans="2:9" ht="9.1999999999999993" customHeight="1" x14ac:dyDescent="0.2">
      <c r="B58" s="111"/>
      <c r="C58" s="110"/>
      <c r="E58" s="120"/>
      <c r="F58" s="120"/>
      <c r="G58" s="120"/>
      <c r="H58" s="120"/>
      <c r="I58" s="3"/>
    </row>
    <row r="59" spans="2:9" ht="9.1999999999999993" customHeight="1" x14ac:dyDescent="0.2">
      <c r="B59" s="111"/>
      <c r="C59" s="110"/>
      <c r="I59" s="3"/>
    </row>
    <row r="60" spans="2:9" ht="9.1999999999999993" customHeight="1" x14ac:dyDescent="0.2">
      <c r="B60" s="111"/>
      <c r="C60" s="110"/>
      <c r="E60" s="118" t="str">
        <f xml:space="preserve"> IF(Paramètres!$C$9&lt;&gt;"", Paramètres!$C$9, "")</f>
        <v>Lot n°1</v>
      </c>
      <c r="F60" s="121"/>
      <c r="G60" s="121"/>
      <c r="H60" s="121"/>
      <c r="I60" s="3"/>
    </row>
    <row r="61" spans="2:9" ht="9.1999999999999993" customHeight="1" x14ac:dyDescent="0.2">
      <c r="B61" s="111"/>
      <c r="C61" s="110"/>
      <c r="E61" s="121"/>
      <c r="F61" s="121"/>
      <c r="G61" s="121"/>
      <c r="H61" s="121"/>
      <c r="I61" s="3"/>
    </row>
    <row r="62" spans="2:9" ht="9.1999999999999993" customHeight="1" x14ac:dyDescent="0.2">
      <c r="B62" s="111"/>
      <c r="C62" s="110"/>
      <c r="E62" s="121"/>
      <c r="F62" s="121"/>
      <c r="G62" s="121"/>
      <c r="H62" s="121"/>
      <c r="I62" s="3"/>
    </row>
    <row r="63" spans="2:9" ht="9.1999999999999993" customHeight="1" x14ac:dyDescent="0.2">
      <c r="B63" s="111"/>
      <c r="C63" s="110"/>
      <c r="E63" s="119" t="str">
        <f xml:space="preserve"> IF(Paramètres!$C$11&lt;&gt;"", Paramètres!$C$11, "")</f>
        <v>MACONNERIE - GROS-OEUVRE</v>
      </c>
      <c r="F63" s="119"/>
      <c r="G63" s="119"/>
      <c r="H63" s="119"/>
      <c r="I63" s="3"/>
    </row>
    <row r="64" spans="2:9" ht="9.1999999999999993" customHeight="1" x14ac:dyDescent="0.2">
      <c r="B64" s="109" t="s">
        <v>220</v>
      </c>
      <c r="C64" s="110"/>
      <c r="E64" s="119"/>
      <c r="F64" s="119"/>
      <c r="G64" s="119"/>
      <c r="H64" s="119"/>
      <c r="I64" s="3"/>
    </row>
    <row r="65" spans="2:9" ht="9.1999999999999993" customHeight="1" x14ac:dyDescent="0.2">
      <c r="B65" s="111"/>
      <c r="C65" s="110"/>
      <c r="E65" s="119"/>
      <c r="F65" s="119"/>
      <c r="G65" s="119"/>
      <c r="H65" s="119"/>
      <c r="I65" s="3"/>
    </row>
    <row r="66" spans="2:9" ht="9.1999999999999993" customHeight="1" x14ac:dyDescent="0.2">
      <c r="B66" s="111"/>
      <c r="C66" s="110"/>
      <c r="E66" s="119"/>
      <c r="F66" s="119"/>
      <c r="G66" s="119"/>
      <c r="H66" s="119"/>
      <c r="I66" s="3"/>
    </row>
    <row r="67" spans="2:9" ht="9.1999999999999993" customHeight="1" x14ac:dyDescent="0.2">
      <c r="B67" s="111"/>
      <c r="C67" s="110"/>
      <c r="E67" s="119"/>
      <c r="F67" s="119"/>
      <c r="G67" s="119"/>
      <c r="H67" s="119"/>
      <c r="I67" s="3"/>
    </row>
    <row r="68" spans="2:9" ht="9.1999999999999993" customHeight="1" x14ac:dyDescent="0.2">
      <c r="B68" s="111"/>
      <c r="C68" s="110"/>
      <c r="E68" s="119"/>
      <c r="F68" s="119"/>
      <c r="G68" s="119"/>
      <c r="H68" s="119"/>
      <c r="I68" s="3"/>
    </row>
    <row r="69" spans="2:9" ht="9.1999999999999993" customHeight="1" x14ac:dyDescent="0.2">
      <c r="B69" s="111"/>
      <c r="C69" s="110"/>
      <c r="E69" s="119"/>
      <c r="F69" s="119"/>
      <c r="G69" s="119"/>
      <c r="H69" s="119"/>
      <c r="I69" s="3"/>
    </row>
    <row r="70" spans="2:9" ht="9.1999999999999993" customHeight="1" x14ac:dyDescent="0.2">
      <c r="B70" s="111"/>
      <c r="C70" s="110"/>
      <c r="F70" s="4"/>
      <c r="G70" s="4"/>
      <c r="I70" s="3"/>
    </row>
    <row r="71" spans="2:9" ht="9.1999999999999993" customHeight="1" x14ac:dyDescent="0.2">
      <c r="B71" s="109" t="s">
        <v>219</v>
      </c>
      <c r="C71" s="110"/>
      <c r="I71" s="3"/>
    </row>
    <row r="72" spans="2:9" ht="9.1999999999999993" customHeight="1" x14ac:dyDescent="0.2">
      <c r="B72" s="111"/>
      <c r="C72" s="110"/>
      <c r="I72" s="3"/>
    </row>
    <row r="73" spans="2:9" ht="9.1999999999999993" customHeight="1" x14ac:dyDescent="0.2">
      <c r="B73" s="111"/>
      <c r="C73" s="110"/>
      <c r="I73" s="3"/>
    </row>
    <row r="74" spans="2:9" ht="9.1999999999999993" customHeight="1" x14ac:dyDescent="0.2">
      <c r="B74" s="111"/>
      <c r="C74" s="110"/>
      <c r="I74" s="3"/>
    </row>
    <row r="75" spans="2:9" ht="9.1999999999999993" customHeight="1" x14ac:dyDescent="0.2">
      <c r="B75" s="111"/>
      <c r="C75" s="110"/>
      <c r="I75" s="3"/>
    </row>
    <row r="76" spans="2:9" ht="9.1999999999999993" customHeight="1" x14ac:dyDescent="0.2">
      <c r="B76" s="111"/>
      <c r="C76" s="110"/>
      <c r="I76" s="3"/>
    </row>
    <row r="77" spans="2:9" ht="9.1999999999999993" customHeight="1" x14ac:dyDescent="0.2">
      <c r="B77" s="111"/>
      <c r="C77" s="110"/>
      <c r="I77" s="3"/>
    </row>
    <row r="78" spans="2:9" ht="9.1999999999999993" customHeight="1" x14ac:dyDescent="0.2">
      <c r="B78" s="109" t="s">
        <v>218</v>
      </c>
      <c r="C78" s="110"/>
      <c r="F78" s="114" t="s">
        <v>0</v>
      </c>
      <c r="G78" s="114" t="str">
        <f>IF(Paramètres!$C$7&lt;&gt;"", Paramètres!$C$7, "")</f>
        <v/>
      </c>
      <c r="I78" s="3"/>
    </row>
    <row r="79" spans="2:9" ht="9.1999999999999993" customHeight="1" x14ac:dyDescent="0.2">
      <c r="B79" s="111"/>
      <c r="C79" s="110"/>
      <c r="F79" s="113"/>
      <c r="G79" s="113"/>
      <c r="I79" s="3"/>
    </row>
    <row r="80" spans="2:9" ht="9.1999999999999993" customHeight="1" x14ac:dyDescent="0.2">
      <c r="B80" s="111"/>
      <c r="C80" s="110"/>
      <c r="F80" s="114" t="s">
        <v>1</v>
      </c>
      <c r="G80" s="112">
        <f>IF(Paramètres!$C$13&lt;&gt;"", Paramètres!$C$13, "")</f>
        <v>45847</v>
      </c>
      <c r="I80" s="3"/>
    </row>
    <row r="81" spans="2:9" ht="9.1999999999999993" customHeight="1" x14ac:dyDescent="0.2">
      <c r="B81" s="111"/>
      <c r="C81" s="110"/>
      <c r="F81" s="113"/>
      <c r="G81" s="113"/>
      <c r="I81" s="3"/>
    </row>
    <row r="82" spans="2:9" ht="9.1999999999999993" customHeight="1" x14ac:dyDescent="0.2">
      <c r="B82" s="111"/>
      <c r="C82" s="110"/>
      <c r="F82" s="114" t="s">
        <v>21</v>
      </c>
      <c r="G82" s="114" t="str">
        <f>IF(Paramètres!$C$15&lt;&gt;"", Paramètres!$C$15, "")</f>
        <v>PRO</v>
      </c>
      <c r="I82" s="3"/>
    </row>
    <row r="83" spans="2:9" ht="9.1999999999999993" customHeight="1" x14ac:dyDescent="0.2">
      <c r="B83" s="111"/>
      <c r="C83" s="110"/>
      <c r="F83" s="113"/>
      <c r="G83" s="113"/>
      <c r="I83" s="3"/>
    </row>
    <row r="84" spans="2:9" ht="9.1999999999999993" customHeight="1" x14ac:dyDescent="0.2">
      <c r="B84" s="111"/>
      <c r="C84" s="110"/>
      <c r="F84" s="114" t="s">
        <v>2</v>
      </c>
      <c r="G84" s="114" t="str">
        <f>IF(Paramètres!$C$17&lt;&gt;"", Paramètres!$C$17, "")</f>
        <v/>
      </c>
      <c r="H84" s="35"/>
      <c r="I84" s="36"/>
    </row>
    <row r="85" spans="2:9" ht="9.1999999999999993" customHeight="1" x14ac:dyDescent="0.2">
      <c r="B85" s="23"/>
      <c r="C85" s="27"/>
      <c r="F85" s="113"/>
      <c r="G85" s="113"/>
      <c r="H85" s="35"/>
      <c r="I85" s="36"/>
    </row>
    <row r="86" spans="2:9" ht="9.1999999999999993" customHeight="1" x14ac:dyDescent="0.2">
      <c r="B86" s="37"/>
      <c r="C86" s="38"/>
      <c r="D86" s="5"/>
      <c r="E86" s="5"/>
      <c r="F86" s="5"/>
      <c r="G86" s="5"/>
      <c r="H86" s="28"/>
      <c r="I86" s="7"/>
    </row>
    <row r="90" spans="2:9" x14ac:dyDescent="0.2">
      <c r="C90" s="34"/>
    </row>
    <row r="91" spans="2:9" x14ac:dyDescent="0.2">
      <c r="C91" s="34"/>
    </row>
    <row r="92" spans="2:9" x14ac:dyDescent="0.2">
      <c r="C92" s="34"/>
    </row>
    <row r="93" spans="2:9" x14ac:dyDescent="0.2">
      <c r="C93" s="34"/>
    </row>
    <row r="94" spans="2:9" x14ac:dyDescent="0.2">
      <c r="C94" s="34"/>
    </row>
    <row r="95" spans="2:9" x14ac:dyDescent="0.2">
      <c r="C95" s="34"/>
    </row>
    <row r="697" spans="4:5" x14ac:dyDescent="0.2">
      <c r="D697" s="6"/>
      <c r="E697" s="6"/>
    </row>
  </sheetData>
  <mergeCells count="35">
    <mergeCell ref="B50:B56"/>
    <mergeCell ref="C1:C7"/>
    <mergeCell ref="B1:B7"/>
    <mergeCell ref="C29:C35"/>
    <mergeCell ref="C36:C42"/>
    <mergeCell ref="C43:C49"/>
    <mergeCell ref="B8:B14"/>
    <mergeCell ref="C8:C14"/>
    <mergeCell ref="B15:B21"/>
    <mergeCell ref="C15:C21"/>
    <mergeCell ref="B22:B28"/>
    <mergeCell ref="C22:C28"/>
    <mergeCell ref="B29:B35"/>
    <mergeCell ref="B36:B42"/>
    <mergeCell ref="B43:B49"/>
    <mergeCell ref="C50:C56"/>
    <mergeCell ref="E2:H10"/>
    <mergeCell ref="E11:H19"/>
    <mergeCell ref="E20:H27"/>
    <mergeCell ref="E28:H45"/>
    <mergeCell ref="E63:H69"/>
    <mergeCell ref="E47:H58"/>
    <mergeCell ref="E60:H62"/>
    <mergeCell ref="B78:C84"/>
    <mergeCell ref="B71:C77"/>
    <mergeCell ref="B64:C70"/>
    <mergeCell ref="B57:C63"/>
    <mergeCell ref="G80:G81"/>
    <mergeCell ref="G82:G83"/>
    <mergeCell ref="F82:F83"/>
    <mergeCell ref="G78:G79"/>
    <mergeCell ref="G84:G85"/>
    <mergeCell ref="F78:F79"/>
    <mergeCell ref="F84:F85"/>
    <mergeCell ref="F80:F81"/>
  </mergeCells>
  <phoneticPr fontId="0" type="noConversion"/>
  <pageMargins left="0.23622047244094491" right="0.23622047244094491" top="0.35433070866141736" bottom="0.47244094488188981" header="0.27559055118110237" footer="0.4330708661417322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7EF3B-1366-4D4A-8CB5-D853D03664C2}">
  <dimension ref="A1:J28"/>
  <sheetViews>
    <sheetView workbookViewId="0">
      <selection activeCell="C11" sqref="C11:J11"/>
    </sheetView>
  </sheetViews>
  <sheetFormatPr baseColWidth="10" defaultRowHeight="12.75" x14ac:dyDescent="0.2"/>
  <cols>
    <col min="1" max="1" width="11.42578125" style="8" customWidth="1"/>
    <col min="2" max="2" width="35" style="10" bestFit="1" customWidth="1"/>
    <col min="3" max="3" width="11.42578125" style="12" customWidth="1"/>
    <col min="4" max="10" width="11.42578125" style="10" customWidth="1"/>
    <col min="11" max="256" width="9.140625" customWidth="1"/>
  </cols>
  <sheetData>
    <row r="1" spans="1:10" x14ac:dyDescent="0.2">
      <c r="B1" s="9" t="s">
        <v>15</v>
      </c>
      <c r="J1" s="19" t="s">
        <v>18</v>
      </c>
    </row>
    <row r="3" spans="1:10" ht="25.5" customHeight="1" x14ac:dyDescent="0.2">
      <c r="A3" s="8" t="s">
        <v>4</v>
      </c>
      <c r="B3" s="10" t="s">
        <v>16</v>
      </c>
      <c r="C3" s="126" t="s">
        <v>222</v>
      </c>
      <c r="D3" s="127"/>
      <c r="E3" s="127"/>
      <c r="F3" s="127"/>
      <c r="G3" s="127"/>
      <c r="H3" s="127"/>
      <c r="I3" s="127"/>
      <c r="J3" s="128"/>
    </row>
    <row r="5" spans="1:10" ht="25.5" customHeight="1" x14ac:dyDescent="0.2">
      <c r="A5" s="8" t="s">
        <v>7</v>
      </c>
      <c r="B5" s="10" t="s">
        <v>5</v>
      </c>
      <c r="C5" s="126" t="s">
        <v>223</v>
      </c>
      <c r="D5" s="127"/>
      <c r="E5" s="127"/>
      <c r="F5" s="127"/>
      <c r="G5" s="127"/>
      <c r="H5" s="127"/>
      <c r="I5" s="127"/>
      <c r="J5" s="128"/>
    </row>
    <row r="6" spans="1:10" x14ac:dyDescent="0.2">
      <c r="D6" s="20"/>
      <c r="E6" s="20"/>
      <c r="F6" s="20"/>
      <c r="G6" s="20"/>
      <c r="H6" s="20"/>
    </row>
    <row r="7" spans="1:10" x14ac:dyDescent="0.2">
      <c r="A7" s="8" t="s">
        <v>9</v>
      </c>
      <c r="B7" s="10" t="s">
        <v>23</v>
      </c>
      <c r="C7" s="13"/>
      <c r="D7" s="20"/>
      <c r="E7" s="20"/>
      <c r="F7" s="20"/>
      <c r="G7" s="20"/>
      <c r="H7" s="20"/>
    </row>
    <row r="8" spans="1:10" x14ac:dyDescent="0.2">
      <c r="D8" s="20"/>
      <c r="E8" s="20"/>
      <c r="F8" s="20"/>
      <c r="G8" s="20"/>
      <c r="H8" s="20"/>
    </row>
    <row r="9" spans="1:10" x14ac:dyDescent="0.2">
      <c r="A9" s="8" t="s">
        <v>12</v>
      </c>
      <c r="B9" s="10" t="s">
        <v>11</v>
      </c>
      <c r="C9" s="13" t="s">
        <v>60</v>
      </c>
      <c r="D9" s="20"/>
      <c r="E9" s="20"/>
      <c r="F9" s="20"/>
      <c r="G9" s="20"/>
      <c r="H9" s="20"/>
    </row>
    <row r="10" spans="1:10" x14ac:dyDescent="0.2">
      <c r="D10" s="20"/>
      <c r="E10" s="20"/>
      <c r="F10" s="20"/>
      <c r="G10" s="20"/>
      <c r="H10" s="20"/>
    </row>
    <row r="11" spans="1:10" ht="25.5" customHeight="1" x14ac:dyDescent="0.2">
      <c r="A11" s="8" t="s">
        <v>13</v>
      </c>
      <c r="B11" s="10" t="s">
        <v>8</v>
      </c>
      <c r="C11" s="126" t="s">
        <v>61</v>
      </c>
      <c r="D11" s="127"/>
      <c r="E11" s="127"/>
      <c r="F11" s="127"/>
      <c r="G11" s="127"/>
      <c r="H11" s="127"/>
      <c r="I11" s="127"/>
      <c r="J11" s="128"/>
    </row>
    <row r="12" spans="1:10" x14ac:dyDescent="0.2">
      <c r="D12" s="20"/>
      <c r="E12" s="20"/>
      <c r="F12" s="20"/>
      <c r="G12" s="20"/>
      <c r="H12" s="20"/>
    </row>
    <row r="13" spans="1:10" x14ac:dyDescent="0.2">
      <c r="A13" s="8" t="s">
        <v>17</v>
      </c>
      <c r="B13" s="10" t="s">
        <v>10</v>
      </c>
      <c r="C13" s="14">
        <v>45847</v>
      </c>
      <c r="D13" s="20"/>
      <c r="E13" s="20"/>
      <c r="F13" s="20"/>
      <c r="G13" s="20"/>
      <c r="H13" s="20"/>
    </row>
    <row r="14" spans="1:10" x14ac:dyDescent="0.2">
      <c r="C14" s="21"/>
      <c r="D14" s="20"/>
      <c r="E14" s="20"/>
      <c r="F14" s="20"/>
      <c r="G14" s="20"/>
      <c r="H14" s="20"/>
    </row>
    <row r="15" spans="1:10" x14ac:dyDescent="0.2">
      <c r="A15" s="8" t="s">
        <v>25</v>
      </c>
      <c r="B15" s="10" t="s">
        <v>22</v>
      </c>
      <c r="C15" s="14" t="s">
        <v>224</v>
      </c>
      <c r="D15" s="20"/>
      <c r="E15" s="20"/>
      <c r="F15" s="20"/>
      <c r="G15" s="20"/>
      <c r="H15" s="20"/>
    </row>
    <row r="16" spans="1:10" x14ac:dyDescent="0.2">
      <c r="C16" s="21"/>
      <c r="D16" s="20"/>
      <c r="E16" s="20"/>
      <c r="F16" s="20"/>
      <c r="G16" s="20"/>
      <c r="H16" s="20"/>
    </row>
    <row r="17" spans="1:10" x14ac:dyDescent="0.2">
      <c r="A17" s="8" t="s">
        <v>26</v>
      </c>
      <c r="B17" s="10" t="s">
        <v>24</v>
      </c>
      <c r="C17" s="14"/>
      <c r="D17" s="20"/>
      <c r="E17" s="20"/>
      <c r="F17" s="20"/>
      <c r="G17" s="20"/>
      <c r="H17" s="20"/>
    </row>
    <row r="18" spans="1:10" x14ac:dyDescent="0.2">
      <c r="D18" s="20"/>
      <c r="E18" s="20"/>
      <c r="F18" s="20"/>
      <c r="G18" s="20"/>
      <c r="H18" s="20"/>
    </row>
    <row r="19" spans="1:10" x14ac:dyDescent="0.2">
      <c r="A19" s="8" t="s">
        <v>27</v>
      </c>
      <c r="B19" s="10" t="s">
        <v>6</v>
      </c>
      <c r="C19" s="15">
        <v>0.2</v>
      </c>
      <c r="E19" s="10" t="s">
        <v>3</v>
      </c>
    </row>
    <row r="20" spans="1:10" x14ac:dyDescent="0.2">
      <c r="C20" s="16">
        <v>5.5E-2</v>
      </c>
      <c r="E20" s="11" t="s">
        <v>14</v>
      </c>
    </row>
    <row r="21" spans="1:10" x14ac:dyDescent="0.2">
      <c r="C21" s="17">
        <v>0</v>
      </c>
      <c r="E21" s="11" t="s">
        <v>19</v>
      </c>
    </row>
    <row r="22" spans="1:10" x14ac:dyDescent="0.2">
      <c r="C22" s="18">
        <v>0</v>
      </c>
      <c r="E22" s="11" t="s">
        <v>20</v>
      </c>
    </row>
    <row r="24" spans="1:10" x14ac:dyDescent="0.2">
      <c r="A24" s="8">
        <v>10</v>
      </c>
      <c r="B24" s="10" t="s">
        <v>28</v>
      </c>
      <c r="C24" s="129" t="s">
        <v>225</v>
      </c>
      <c r="D24" s="127"/>
      <c r="E24" s="127"/>
      <c r="F24" s="127"/>
      <c r="G24" s="127"/>
      <c r="H24" s="127"/>
      <c r="I24" s="127"/>
      <c r="J24" s="128"/>
    </row>
    <row r="26" spans="1:10" x14ac:dyDescent="0.2">
      <c r="A26" s="8">
        <v>11</v>
      </c>
      <c r="B26" s="10" t="s">
        <v>29</v>
      </c>
      <c r="C26" s="39" t="s">
        <v>226</v>
      </c>
    </row>
    <row r="28" spans="1:10" x14ac:dyDescent="0.2">
      <c r="A28" s="8">
        <v>12</v>
      </c>
      <c r="B28" s="10" t="s">
        <v>30</v>
      </c>
      <c r="C28" s="126"/>
      <c r="D28" s="127"/>
      <c r="E28" s="127"/>
      <c r="F28" s="127"/>
      <c r="G28" s="127"/>
      <c r="H28" s="127"/>
      <c r="I28" s="127"/>
      <c r="J28" s="128"/>
    </row>
  </sheetData>
  <mergeCells count="5">
    <mergeCell ref="C28:J28"/>
    <mergeCell ref="C5:J5"/>
    <mergeCell ref="C3:J3"/>
    <mergeCell ref="C11:J11"/>
    <mergeCell ref="C24:J2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7E6C1-C198-45CF-A3BA-C573C094B371}">
  <dimension ref="A1:B9"/>
  <sheetViews>
    <sheetView workbookViewId="0"/>
  </sheetViews>
  <sheetFormatPr baseColWidth="10" defaultRowHeight="12.75" x14ac:dyDescent="0.2"/>
  <cols>
    <col min="1" max="256" width="9.140625" customWidth="1"/>
  </cols>
  <sheetData>
    <row r="1" spans="1:2" x14ac:dyDescent="0.2">
      <c r="A1" t="s">
        <v>227</v>
      </c>
      <c r="B1" t="s">
        <v>228</v>
      </c>
    </row>
    <row r="2" spans="1:2" x14ac:dyDescent="0.2">
      <c r="A2" t="s">
        <v>229</v>
      </c>
      <c r="B2" t="s">
        <v>222</v>
      </c>
    </row>
    <row r="3" spans="1:2" x14ac:dyDescent="0.2">
      <c r="A3" t="s">
        <v>230</v>
      </c>
      <c r="B3">
        <v>1</v>
      </c>
    </row>
    <row r="4" spans="1:2" x14ac:dyDescent="0.2">
      <c r="A4" t="s">
        <v>231</v>
      </c>
      <c r="B4">
        <v>0</v>
      </c>
    </row>
    <row r="5" spans="1:2" x14ac:dyDescent="0.2">
      <c r="A5" t="s">
        <v>232</v>
      </c>
      <c r="B5">
        <v>0</v>
      </c>
    </row>
    <row r="6" spans="1:2" x14ac:dyDescent="0.2">
      <c r="A6" t="s">
        <v>233</v>
      </c>
      <c r="B6">
        <v>1</v>
      </c>
    </row>
    <row r="7" spans="1:2" x14ac:dyDescent="0.2">
      <c r="A7" t="s">
        <v>234</v>
      </c>
      <c r="B7">
        <v>1</v>
      </c>
    </row>
    <row r="8" spans="1:2" x14ac:dyDescent="0.2">
      <c r="A8" t="s">
        <v>235</v>
      </c>
      <c r="B8">
        <v>0</v>
      </c>
    </row>
    <row r="9" spans="1:2" x14ac:dyDescent="0.2">
      <c r="A9" t="s">
        <v>236</v>
      </c>
      <c r="B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11</vt:i4>
      </vt:variant>
    </vt:vector>
  </HeadingPairs>
  <TitlesOfParts>
    <vt:vector size="15" baseType="lpstr">
      <vt:lpstr>DPGF</vt:lpstr>
      <vt:lpstr>Page de garde</vt:lpstr>
      <vt:lpstr>Paramètres</vt:lpstr>
      <vt:lpstr>Version</vt:lpstr>
      <vt:lpstr>CODELOT</vt:lpstr>
      <vt:lpstr>DATEVALEUR</vt:lpstr>
      <vt:lpstr>DPGF!Impression_des_titres</vt:lpstr>
      <vt:lpstr>TAUXTVA1</vt:lpstr>
      <vt:lpstr>TAUXTVA2</vt:lpstr>
      <vt:lpstr>TAUXTVA3</vt:lpstr>
      <vt:lpstr>TAUXTVA4</vt:lpstr>
      <vt:lpstr>TITREDOC</vt:lpstr>
      <vt:lpstr>TITREDOSSIER</vt:lpstr>
      <vt:lpstr>TITRELOT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LP-VERNAY LP-VERNAY</dc:creator>
  <cp:lastModifiedBy>MARCHAND Celie</cp:lastModifiedBy>
  <cp:lastPrinted>2025-07-22T13:28:58Z</cp:lastPrinted>
  <dcterms:created xsi:type="dcterms:W3CDTF">2005-02-10T10:20:05Z</dcterms:created>
  <dcterms:modified xsi:type="dcterms:W3CDTF">2025-07-22T13:29:52Z</dcterms:modified>
</cp:coreProperties>
</file>